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510" windowWidth="15480" windowHeight="9060" tabRatio="947" activeTab="26"/>
  </bookViews>
  <sheets>
    <sheet name="1" sheetId="1" r:id="rId1"/>
    <sheet name="2" sheetId="2" r:id="rId2"/>
    <sheet name="3" sheetId="3" r:id="rId3"/>
    <sheet name="4" sheetId="4" r:id="rId4"/>
    <sheet name="5" sheetId="5" r:id="rId5"/>
    <sheet name="6.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." sheetId="14" r:id="rId14"/>
    <sheet name="15" sheetId="15" r:id="rId15"/>
    <sheet name="16." sheetId="16" r:id="rId16"/>
    <sheet name="17." sheetId="17" r:id="rId17"/>
    <sheet name="18." sheetId="18" r:id="rId18"/>
    <sheet name="19." sheetId="19" r:id="rId19"/>
    <sheet name="20." sheetId="20" r:id="rId20"/>
    <sheet name="21." sheetId="21" r:id="rId21"/>
    <sheet name="22." sheetId="22" r:id="rId22"/>
    <sheet name="23." sheetId="23" r:id="rId23"/>
    <sheet name="24." sheetId="24" r:id="rId24"/>
    <sheet name="25." sheetId="25" r:id="rId25"/>
    <sheet name="26" sheetId="26" r:id="rId26"/>
    <sheet name="27" sheetId="27" r:id="rId27"/>
  </sheets>
  <externalReferences>
    <externalReference r:id="rId30"/>
    <externalReference r:id="rId31"/>
  </externalReferences>
  <definedNames>
    <definedName name="_xlnm.Print_Titles" localSheetId="16">'17.'!$8:$9</definedName>
    <definedName name="_xlnm.Print_Titles" localSheetId="17">'18.'!$8:$9</definedName>
    <definedName name="_xlnm.Print_Titles" localSheetId="18">'19.'!$8:$8</definedName>
    <definedName name="_xlnm.Print_Titles" localSheetId="19">'20.'!$8:$8</definedName>
    <definedName name="_xlnm.Print_Titles" localSheetId="4">'5'!$9:$9</definedName>
    <definedName name="_xlnm.Print_Titles" localSheetId="5">'6.'!$9:$10</definedName>
    <definedName name="_xlnm.Print_Titles" localSheetId="7">'8'!$9:$10</definedName>
    <definedName name="_xlnm.Print_Titles" localSheetId="8">'9'!$9:$10</definedName>
    <definedName name="_xlnm.Print_Area" localSheetId="11">'12'!$A$1:$D$19</definedName>
    <definedName name="_xlnm.Print_Area" localSheetId="16">'17.'!$A$1:$D$32</definedName>
    <definedName name="_xlnm.Print_Area" localSheetId="18">'19.'!$A$1:$D$35</definedName>
    <definedName name="_xlnm.Print_Area" localSheetId="19">'20.'!$A$1:$D$32</definedName>
    <definedName name="_xlnm.Print_Area" localSheetId="25">'26'!$A$1:$D$15</definedName>
    <definedName name="_xlnm.Print_Area" localSheetId="5">'6.'!$A$1:$D$371</definedName>
    <definedName name="_xlnm.Print_Area" localSheetId="6">'7'!$A$1:$F$267</definedName>
    <definedName name="_xlnm.Print_Area" localSheetId="7">'8'!$A$1:$AG$518</definedName>
    <definedName name="_xlnm.Print_Area" localSheetId="8">'9'!$A$1:$H$397</definedName>
  </definedNames>
  <calcPr fullCalcOnLoad="1"/>
</workbook>
</file>

<file path=xl/sharedStrings.xml><?xml version="1.0" encoding="utf-8"?>
<sst xmlns="http://schemas.openxmlformats.org/spreadsheetml/2006/main" count="3944" uniqueCount="1062">
  <si>
    <t>Субвенции, передаваемые  на образование комиссий по делам несовершеннолетних лиц и защите их прав и организацию их деятельности</t>
  </si>
  <si>
    <t>№</t>
  </si>
  <si>
    <t>Наименование муниципальных образований</t>
  </si>
  <si>
    <t>Всего</t>
  </si>
  <si>
    <t xml:space="preserve">Киселевское сельское поселение </t>
  </si>
  <si>
    <t xml:space="preserve">Ключевское  сельское поселение </t>
  </si>
  <si>
    <t xml:space="preserve">Поедугинское  сельское поселение </t>
  </si>
  <si>
    <t xml:space="preserve">Суксунское городское поселение </t>
  </si>
  <si>
    <t>2.</t>
  </si>
  <si>
    <t>3.</t>
  </si>
  <si>
    <t>4.</t>
  </si>
  <si>
    <t>2.1.</t>
  </si>
  <si>
    <t>2.3.</t>
  </si>
  <si>
    <t>2.2.</t>
  </si>
  <si>
    <t>Сумма, тыс.руб.</t>
  </si>
  <si>
    <t>Муниципальные  гарантии</t>
  </si>
  <si>
    <t>1.</t>
  </si>
  <si>
    <t>Цели гарантирования</t>
  </si>
  <si>
    <t>Привлечение  кредитных ресурсов кредитных организаций для исполнения расходных полномочий муниципальных образований</t>
  </si>
  <si>
    <t xml:space="preserve">Объем муниципального долга по предоставленным муниципальным гарантиям Суксунского муниципального района </t>
  </si>
  <si>
    <t xml:space="preserve">Остаток задолженности по предоставленным муниципальным гарантиям Суксунского муниципального района в прошлые годы </t>
  </si>
  <si>
    <t xml:space="preserve">Предоставление муниципальных гарантий Суксунского муниципального района в очередном финансовом году </t>
  </si>
  <si>
    <t>Возникновение обязательств в очередном финансовом году в соответствии с договорами и соглашениями  о предоставлении муниципальных гарантий Суксунского муниципального района</t>
  </si>
  <si>
    <t>2.4.</t>
  </si>
  <si>
    <t xml:space="preserve">Исполнение принципалами обязательств в очередном финансовом году  в соответствии с договорами и соглашениями о предоставлении муниципальных гарантий Суксунского муниципального района </t>
  </si>
  <si>
    <t>Право регрессного требования</t>
  </si>
  <si>
    <t>Перечень муниципальных внутренних заимствований</t>
  </si>
  <si>
    <t>Кредиты кредитных организаций в валюте Российской Федерации</t>
  </si>
  <si>
    <t>Бюджетные кредиты, привлеченные в бюджет Суксунского муниципального района от других бюджетов бюджетной системы Российской Федерации</t>
  </si>
  <si>
    <t>задолженность на начало финансового года</t>
  </si>
  <si>
    <t>привлечение средств в финансовом  году</t>
  </si>
  <si>
    <t>погашение основной суммы задолженности в финансовом  году</t>
  </si>
  <si>
    <t>*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</si>
  <si>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</si>
  <si>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</si>
  <si>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</si>
  <si>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</si>
  <si>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</si>
  <si>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</si>
  <si>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</si>
  <si>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</si>
  <si>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</si>
  <si>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01 06 08 00 00 0000 000</t>
  </si>
  <si>
    <t xml:space="preserve">Прочие бюджетные кредиты (ссуды), предоставленные  внутри страны </t>
  </si>
  <si>
    <t>01 06 08 00 05 0000 640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</si>
  <si>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</si>
  <si>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</si>
  <si>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</si>
  <si>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</si>
  <si>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</si>
  <si>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</si>
  <si>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</si>
  <si>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</si>
  <si>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</si>
  <si>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</si>
  <si>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</si>
  <si>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>Бюджетные кредиты, предоставленные внутри страны</t>
  </si>
  <si>
    <t>Приложение № 14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</si>
  <si>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</si>
  <si>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</si>
  <si>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</si>
  <si>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</si>
  <si>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</si>
  <si>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</si>
  <si>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 xml:space="preserve">01 06 04 00 00 0000 000 
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</si>
  <si>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</si>
  <si>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</si>
  <si>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</si>
  <si>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</si>
  <si>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>01 05 02 01 05 0000 510</t>
  </si>
  <si>
    <t>Увеличение  прочих остатков денежных средств бюджетов муниципальных районов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</si>
  <si>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</si>
  <si>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составление протоколов об административных правонарушениях</t>
  </si>
  <si>
    <t xml:space="preserve">01 06 04 01 00 0000 000 
</t>
  </si>
  <si>
    <t>01 06 04 01 00 0000 800</t>
  </si>
  <si>
    <t xml:space="preserve">01 06 04 01 05 0000 810 
</t>
  </si>
  <si>
    <t>01 06 08 00 00 0000 600</t>
  </si>
  <si>
    <t xml:space="preserve">Возврат прочих бюджетных кредитов (ссуд), предоставленных внутри  страны </t>
  </si>
  <si>
    <t xml:space="preserve">Возврат прочих  бюдежетных кредитов (ссуд), предоставленных бюджетами муниципальных районов  внутри  страны </t>
  </si>
  <si>
    <t>ИТОГО:</t>
  </si>
  <si>
    <t>Суксунского муниципального района</t>
  </si>
  <si>
    <t>Сумма, тыс.рублей</t>
  </si>
  <si>
    <t xml:space="preserve">Суксунского муниципального района </t>
  </si>
  <si>
    <t>Сумма</t>
  </si>
  <si>
    <t xml:space="preserve">к Решению Земского собрания </t>
  </si>
  <si>
    <t>№ п/п</t>
  </si>
  <si>
    <t>Наименование финансовой помощи</t>
  </si>
  <si>
    <t>ИТОГО</t>
  </si>
  <si>
    <t xml:space="preserve">Сумма, тыс. рублей </t>
  </si>
  <si>
    <t>ВСЕГО</t>
  </si>
  <si>
    <t>Приложение № 10</t>
  </si>
  <si>
    <t>Приложение № 11</t>
  </si>
  <si>
    <t>Приложение № 12</t>
  </si>
  <si>
    <t>Приложение № 19</t>
  </si>
  <si>
    <t xml:space="preserve">Исполнение государственных и муниципальных гарантий </t>
  </si>
  <si>
    <t>в том числе:</t>
  </si>
  <si>
    <t>Приложение № 15</t>
  </si>
  <si>
    <t>задолженность на 01.01.2018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</si>
  <si>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</si>
  <si>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</si>
  <si>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</si>
  <si>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</si>
  <si>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</si>
  <si>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01 05 00 00 00 0000 500</t>
  </si>
  <si>
    <t>01 05 02 01 00 0000 510</t>
  </si>
  <si>
    <t>Перечень</t>
  </si>
  <si>
    <t>Приложение  № 13</t>
  </si>
  <si>
    <t>пункта 6 Положения «О денежном содержании муниципальных служащих Суксунского муниципального района», утвержденного решением Земского Собрания Суксунского муниципального района от 02.05.2006 № 197 «Об утверждении Положения «О денежном содержании муниципальных служащих Суксунского муниципального района»</t>
  </si>
  <si>
    <t>Наименование муниципальной программы, направления расходов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</si>
  <si>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</si>
  <si>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по состоянию на 01.01.2019</t>
  </si>
  <si>
    <t xml:space="preserve">с правом регрессного требования к соответствующим муниципальным образованиям в течение 2018 года  </t>
  </si>
  <si>
    <t>задолженность на 01.01.2019</t>
  </si>
  <si>
    <t xml:space="preserve">Субсидии, передаваемые на приобретение путевок на санаторно-курортное лечение и оздоровление </t>
  </si>
  <si>
    <t>Вопросы местного значения</t>
  </si>
  <si>
    <t>Применяемый коэффициент удорожания</t>
  </si>
  <si>
    <t>2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</si>
  <si>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</si>
  <si>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3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</si>
  <si>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</si>
  <si>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первичных мер пожарной безопасности в границах населенных пунктов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</si>
  <si>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</si>
  <si>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</si>
  <si>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Коэффициент масштаба</t>
  </si>
  <si>
    <t>Коэффициент дисперсности расселения</t>
  </si>
  <si>
    <t>Коэффициент пожарной безопасности </t>
  </si>
  <si>
    <t>Коэффициент уровня газификации</t>
  </si>
  <si>
    <t>Перечни основных вопросов местного значения и применяемые к ним коэффициенты удорожания стоимости предоставления муниципальных услуг</t>
  </si>
  <si>
    <t>Приложение № 17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</si>
  <si>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 
установление, изменение и отмена местных налогов и сборов поселения;
владение, пользование и распоряжение имуществом, находящимся в муниципальной собственности поселения;
</t>
  </si>
  <si>
    <t xml:space="preserve"> </t>
  </si>
  <si>
    <t>по состоянию на 01.01.2020</t>
  </si>
  <si>
    <t xml:space="preserve">с правом регрессного требования к соответствующим муниципальным образованиям в течение 2019 года  </t>
  </si>
  <si>
    <t>2019 год</t>
  </si>
  <si>
    <t>задолженность на 01.01.2020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</si>
  <si>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</si>
  <si>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</si>
  <si>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на 2019 год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</si>
  <si>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</si>
  <si>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</si>
  <si>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Коэффициент стоимости предоставления коммунальных услуг для муниципальных учреждений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</si>
  <si>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</si>
  <si>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</si>
  <si>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</si>
  <si>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Дотация бюджетам муниципальных районов на выравнивание бюджетной обеспеченности из регионального фонда финансовой поддержки муниципальных районов (городских округов) Пермского края </t>
  </si>
  <si>
    <t>Субвенции, передаваемые на осуществление  полномочий  по государственной регистрации актов гражданского состояния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</si>
  <si>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</si>
  <si>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</si>
  <si>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Распределение средств муниципального дорожного фонда Суксунского муниципального района на 2018 год</t>
  </si>
  <si>
    <t xml:space="preserve">Содержание  автомобильных дорог местного значения </t>
  </si>
  <si>
    <t xml:space="preserve">Капитальный ремонт и ремонт автомобильных дорог местного значения </t>
  </si>
  <si>
    <t>Распределение средств муниципального дорожного фонда Суксунского муниципального района на 2019-2020 годы, тыс. рублей</t>
  </si>
  <si>
    <t>2020 год</t>
  </si>
  <si>
    <t xml:space="preserve">   Размеры дотации из районного фонда финансовой поддержки поселений на 2018 год, тыс. руб.</t>
  </si>
  <si>
    <t>Размеры дотации из районного фонда финансовой поддержки поселений на 2019-2020 годы, тыс. руб.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</si>
  <si>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дотации, субсидий, иных межбюджетных трансфертов на 2018 год, тыс.рублей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</si>
  <si>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дотации, субсидий, иных межбюджетных трансфертов на 2019-2020  годы, тыс.рублей</t>
  </si>
  <si>
    <t>Источники финансирования дефицита бюджета  муниципального района на 2018 год</t>
  </si>
  <si>
    <t>на 2020 год</t>
  </si>
  <si>
    <t>Программа муниципальных внутренних заимствований муниципального района на 2018 год, тыс.рублей</t>
  </si>
  <si>
    <t>привлечение средств в 2018 году</t>
  </si>
  <si>
    <t>погашение основной суммы задолженности в 2018 году</t>
  </si>
  <si>
    <t>Программа муниципальных внутренних заимствований муниципального района на 2019-2020 годы, тыс.рублей</t>
  </si>
  <si>
    <t>задолженность на 01.01.2021</t>
  </si>
  <si>
    <t>Программа муниципальных гарантий муниципального района на 2018 год, тыс. рублей</t>
  </si>
  <si>
    <t>Объем бюджетных ассигнований, предусмотренный на исполнение гарантий по возможным гарантийным случаям</t>
  </si>
  <si>
    <t xml:space="preserve">с правом регрессного требования к соответствующим муниципальным образованиям в течение 2020 года  </t>
  </si>
  <si>
    <t>по состоянию на 01.01.2021</t>
  </si>
  <si>
    <t>Программа муниципальных гарантий муниципального района на 2019-2020 годы, тыс. рублей</t>
  </si>
  <si>
    <t>Перечень муниципальных гарантий  Суксунского муниципального района, предоставляемых муниципальным образованиям района, на привлечение кредитных ресурсов кредитных организаций для исполнения расходных обязательств муниципальных образований района, на плановый период 2019 и 2020 годов, тыс.рублей</t>
  </si>
  <si>
    <t>решений Земского собрания Суксунского муниципального района действие которых приостанавливается в 2018-2020 годах</t>
  </si>
  <si>
    <t>Приостановить с 1 января 2018 года по 31 декабря 2020 года действие:</t>
  </si>
  <si>
    <t>Перечень муниципальных гарантий  Суксунского муниципального района, предоставляемых муниципальным образованиям района, на привлечение кредитных ресурсов кредитных организаций для исполнения расходных обязательств муниципальных образований района, на 2018 год</t>
  </si>
  <si>
    <t>Источники финансирования дефицита бюджета муниципального района на 2019 -2020 годы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</si>
  <si>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</si>
  <si>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</si>
  <si>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на мероприятия по организации оздоровления и отдыха детей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</si>
  <si>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</si>
  <si>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</si>
  <si>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</si>
  <si>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</si>
  <si>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поддержку достижения целевых показателей региональных программ развития агропромышленного комплекса</t>
  </si>
  <si>
    <t>Субвенции, передаваемые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</si>
  <si>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</si>
  <si>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</si>
  <si>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</si>
  <si>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Коэффициент автодорог с твердым покрытием в границах населенных пунктов поселения</t>
  </si>
  <si>
    <t>Приложение № 18</t>
  </si>
  <si>
    <t>Приложение № 6</t>
  </si>
  <si>
    <t xml:space="preserve">                                                      к Решению Земского собрания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</si>
  <si>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тыс.рублей</t>
  </si>
  <si>
    <t>ЦСР</t>
  </si>
  <si>
    <t>ВР</t>
  </si>
  <si>
    <t>Наименование расходов</t>
  </si>
  <si>
    <t>01 0 00 00000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</si>
  <si>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Культура  и молодежная политика Суксунского района</t>
    </r>
    <r>
      <rPr>
        <sz val="11"/>
        <rFont val="Calibri"/>
        <family val="2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</si>
  <si>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</si>
  <si>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</si>
  <si>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</si>
  <si>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деятельности муниципального учреждения «Центр развития культуры»</t>
    </r>
    <r>
      <rPr>
        <sz val="11"/>
        <rFont val="Calibri"/>
        <family val="2"/>
      </rPr>
      <t>»</t>
    </r>
  </si>
  <si>
    <t>01 1 01 00110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</si>
  <si>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</si>
  <si>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</si>
  <si>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</si>
  <si>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01 1 03 00000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</si>
  <si>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</rPr>
      <t>»</t>
    </r>
  </si>
  <si>
    <t>01 1 03 2А010</t>
  </si>
  <si>
    <t>Организация и участие в семинарах, мастер-классах, круглых столах, методических объединениях</t>
  </si>
  <si>
    <t>01 1 03 2А020</t>
  </si>
  <si>
    <t>Обучение работников  по программе профессиональной переподготовки или повышение квалификации</t>
  </si>
  <si>
    <t>01 1 05 00000</t>
  </si>
  <si>
    <t>Основное мероприятие «Предоставление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</si>
  <si>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 1 05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</si>
  <si>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</si>
  <si>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01 2 00 00000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</si>
  <si>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</si>
  <si>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</si>
  <si>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</rPr>
      <t>»</t>
    </r>
  </si>
  <si>
    <t>01 2 01 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</si>
  <si>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</si>
  <si>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 2 01 2А070</t>
  </si>
  <si>
    <t>Изготовление и распространение социальной рекламы, пропагандирующей культурные ценности Суксунского района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</si>
  <si>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</si>
  <si>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</rPr>
      <t>»</t>
    </r>
  </si>
  <si>
    <t>01 2 02 2А080</t>
  </si>
  <si>
    <t xml:space="preserve">Участие творческих коллективов, объединений, солистов в  конкурсах и фестивалях различного уровня </t>
  </si>
  <si>
    <t>01 2 02 2А090</t>
  </si>
  <si>
    <t>Организация гастролей творческих коллективов на территории Суксунского района</t>
  </si>
  <si>
    <t>01 3 00 00000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</si>
  <si>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Молодежная политика</t>
    </r>
    <r>
      <rPr>
        <sz val="11"/>
        <rFont val="Calibri"/>
        <family val="2"/>
      </rPr>
      <t>»</t>
    </r>
  </si>
  <si>
    <t>01 3 01 00000</t>
  </si>
  <si>
    <r>
      <t>Основное мероприятие «Пропаганда духовно-нравственного развития и патриотического воспитания молодежи</t>
    </r>
    <r>
      <rPr>
        <sz val="11"/>
        <rFont val="Calibri"/>
        <family val="2"/>
      </rPr>
      <t>»</t>
    </r>
  </si>
  <si>
    <t>01 3 01 2А100</t>
  </si>
  <si>
    <t>Проведение мероприятий по  патриотическому и интернациональному воспитанию молодежи</t>
  </si>
  <si>
    <t>01 3 01 2А110</t>
  </si>
  <si>
    <t>Проведение молодежных акций, мероприятий направленных на пропаганду государственных символов Российской Федерации</t>
  </si>
  <si>
    <t>01 3 02 00000</t>
  </si>
  <si>
    <r>
      <t>Основное мероприятие «Повышение уровня гражданского образования молодежи</t>
    </r>
    <r>
      <rPr>
        <sz val="11"/>
        <rFont val="Calibri"/>
        <family val="2"/>
      </rPr>
      <t>»</t>
    </r>
  </si>
  <si>
    <t>01 3 02 2А120</t>
  </si>
  <si>
    <t>Проведение мероприятий и информационно пропагандистской работы направленных на формирование здорового образа жизни</t>
  </si>
  <si>
    <t>01 3 02 2А130</t>
  </si>
  <si>
    <t>Проведение целевых акций,  мероприятий пропагандирующих семейные ценности</t>
  </si>
  <si>
    <t>01 3 03 00000</t>
  </si>
  <si>
    <r>
      <t>Основное мероприятие «Вовлечение молодежи в социальную  и культурную практику</t>
    </r>
    <r>
      <rPr>
        <sz val="11"/>
        <rFont val="Calibri"/>
        <family val="2"/>
      </rPr>
      <t>»</t>
    </r>
  </si>
  <si>
    <t>01 3 03 2А140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</si>
  <si>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</si>
  <si>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 3 03 2А150</t>
  </si>
  <si>
    <t>Проведение мероприятий, акций направленных на развитие добровольчества</t>
  </si>
  <si>
    <t>01 4 00 00000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</si>
  <si>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Кадры</t>
    </r>
    <r>
      <rPr>
        <sz val="11"/>
        <rFont val="Calibri"/>
        <family val="2"/>
      </rPr>
      <t>»</t>
    </r>
  </si>
  <si>
    <t>01 4 01 00000</t>
  </si>
  <si>
    <r>
      <t>Основное мероприятие «Создание условий  для развития молодежного кадрового потенциала</t>
    </r>
    <r>
      <rPr>
        <sz val="11"/>
        <rFont val="Calibri"/>
        <family val="2"/>
      </rPr>
      <t>»</t>
    </r>
  </si>
  <si>
    <t>01 4 01 2А160</t>
  </si>
  <si>
    <r>
      <t xml:space="preserve">Стимулирующие выплаты студентам - целевикам, сдавшим промежуточные и итоговые сессии на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хорошо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и «отлично»</t>
    </r>
  </si>
  <si>
    <t>01 4 01 2А170</t>
  </si>
  <si>
    <t>Подготовка специалистов на договорной основе на базе среднего и средне-профессионального образования</t>
  </si>
  <si>
    <t>200</t>
  </si>
  <si>
    <t>Закупка товаров, работ и услуг для обеспечения государственных (муниципальных) нужд</t>
  </si>
  <si>
    <t>02 0 00 00000</t>
  </si>
  <si>
    <t>Муниципальная программа «Развитие физической культуры, спорта и формирование здорового образа жизни»</t>
  </si>
  <si>
    <t>02 1 00 00000</t>
  </si>
  <si>
    <t>Подпрограмма «Развитие физической культуры и массового спорта»</t>
  </si>
  <si>
    <t>02 1 01 00000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</si>
  <si>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 xml:space="preserve">Обеспечение муниципальной услуги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Оказание услуг физкультурно-спортивной направленности</t>
    </r>
    <r>
      <rPr>
        <sz val="11"/>
        <rFont val="Calibri"/>
        <family val="2"/>
      </rPr>
      <t>»</t>
    </r>
  </si>
  <si>
    <t>02 1 01 00110</t>
  </si>
  <si>
    <t>02 1 02 00000</t>
  </si>
  <si>
    <r>
      <t>Основное мероприятие «Организация и проведение мероприятий по вовлечению населения в занятия физической культурой и массовым спортом</t>
    </r>
    <r>
      <rPr>
        <sz val="11"/>
        <rFont val="Calibri"/>
        <family val="2"/>
      </rPr>
      <t>»</t>
    </r>
  </si>
  <si>
    <t>02 1 02 2Б010</t>
  </si>
  <si>
    <t>Организация и проведение районных, межрайонных, краевых соревнований</t>
  </si>
  <si>
    <t>02 1 03 00000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</si>
  <si>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</rPr>
      <t>»</t>
    </r>
  </si>
  <si>
    <t>02 1 03 2Б040</t>
  </si>
  <si>
    <t>Оснащение спортивных объединений (секций) спортивным оборудованием и инвентарем</t>
  </si>
  <si>
    <t>02 2 00 00000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</si>
  <si>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спорта высших достижений и системы подготовки спортивного резерва</t>
    </r>
    <r>
      <rPr>
        <sz val="11"/>
        <rFont val="Calibri"/>
        <family val="2"/>
      </rPr>
      <t>»</t>
    </r>
  </si>
  <si>
    <t>02 2 01 00000</t>
  </si>
  <si>
    <r>
  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</t>
    </r>
    <r>
      <rPr>
        <sz val="11"/>
        <rFont val="Calibri"/>
        <family val="2"/>
      </rPr>
      <t>»</t>
    </r>
  </si>
  <si>
    <t>02 2 01 2Б050</t>
  </si>
  <si>
    <t>Участие спортсменов Суксунского района в соревнованиях различного уровня</t>
  </si>
  <si>
    <t>02 2 01 2Б060</t>
  </si>
  <si>
    <t>Приобретение спортивного инвентаря и оборудования для сборных команд Суксунского района</t>
  </si>
  <si>
    <t>02 2 02 00000</t>
  </si>
  <si>
    <r>
      <t>Основное мероприятие «Комплекс мер по развитию системы подготовки спортивного резерва</t>
    </r>
    <r>
      <rPr>
        <sz val="11"/>
        <rFont val="Calibri"/>
        <family val="2"/>
      </rPr>
      <t>»</t>
    </r>
  </si>
  <si>
    <t>02 2 02 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</si>
  <si>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</si>
  <si>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02 3 00 00000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</si>
  <si>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физической культуры и спорта для людей с ограниченными возможностями и людей пенсионного возраста</t>
    </r>
    <r>
      <rPr>
        <sz val="11"/>
        <rFont val="Calibri"/>
        <family val="2"/>
      </rPr>
      <t>»</t>
    </r>
  </si>
  <si>
    <t>02 3 01 00000</t>
  </si>
  <si>
    <r>
  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</t>
    </r>
    <r>
      <rPr>
        <sz val="11"/>
        <rFont val="Calibri"/>
        <family val="2"/>
      </rPr>
      <t>»</t>
    </r>
  </si>
  <si>
    <t>02 3 01 2Б090</t>
  </si>
  <si>
    <t>Проведение физкультурно-массовых мероприятий для людей с ограниченными возможностями</t>
  </si>
  <si>
    <t>02 3 01 2Б100</t>
  </si>
  <si>
    <t>Проведение физкультурно-массовых мероприятий для людей пенсионного возраста</t>
  </si>
  <si>
    <t>02 3 02 00000</t>
  </si>
  <si>
    <r>
      <t>Основное мероприятие «Комплекс мер по развитию системы подготовки спортивного резерва среди людей с ограниченными возможностями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</si>
  <si>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02 3 02 2Б110</t>
  </si>
  <si>
    <t>Участие в межрайонных, краевых, всероссийских соревнованиях среди людей с ограниченными возможностями</t>
  </si>
  <si>
    <t>03 0 00 00000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</si>
  <si>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Реализация национальной политики Суксунского муниципального района</t>
    </r>
    <r>
      <rPr>
        <sz val="11"/>
        <rFont val="Calibri"/>
        <family val="2"/>
      </rPr>
      <t>»</t>
    </r>
  </si>
  <si>
    <t>03 1 00 00000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</si>
  <si>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Содействие укреплению гражданского единства и гармонизации межнациональных отношений в Суксунском районе</t>
    </r>
    <r>
      <rPr>
        <sz val="11"/>
        <rFont val="Calibri"/>
        <family val="2"/>
      </rPr>
      <t>»</t>
    </r>
  </si>
  <si>
    <t>03 1 01 00000</t>
  </si>
  <si>
    <r>
      <t>Основное мероприятие «Воспитание культуры межнационального общения, поддержка национальных центров, творческих коллективов</t>
    </r>
    <r>
      <rPr>
        <sz val="11"/>
        <rFont val="Calibri"/>
        <family val="2"/>
      </rPr>
      <t>»</t>
    </r>
  </si>
  <si>
    <t>03 1 01 2В010</t>
  </si>
  <si>
    <t>Оказание финансовой поддержки деятельности национальных центров, коллективов</t>
  </si>
  <si>
    <t>03 1 02 00000</t>
  </si>
  <si>
    <r>
      <t>Основное мероприятие «Сохранение и поддержка национальной самобытности культуры народов, традиционно проживающих в Суксунском районе</t>
    </r>
    <r>
      <rPr>
        <sz val="11"/>
        <rFont val="Calibri"/>
        <family val="2"/>
      </rPr>
      <t>»</t>
    </r>
  </si>
  <si>
    <t>03 1 02 2В020</t>
  </si>
  <si>
    <t>Проведение национальных и религиозных праздников</t>
  </si>
  <si>
    <t>03 1 02 2В030</t>
  </si>
  <si>
    <t>Поддержка деятельности национальных творческих коллективов, участие творческих национальных коллективов в мероприятиях, в фестивалях, конкурсах различного уровня</t>
  </si>
  <si>
    <t>04 0 00 00000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</si>
  <si>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</rPr>
      <t>»</t>
    </r>
  </si>
  <si>
    <t>04 1 00 00000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</si>
  <si>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малых форм хозяйствования на селе Суксунского муниципального района</t>
    </r>
    <r>
      <rPr>
        <sz val="11"/>
        <rFont val="Calibri"/>
        <family val="2"/>
      </rPr>
      <t>»</t>
    </r>
  </si>
  <si>
    <t>04 1 01 00000</t>
  </si>
  <si>
    <r>
      <t>Основное мероприятие «Поддержка начинающих фермеров</t>
    </r>
    <r>
      <rPr>
        <sz val="11"/>
        <color indexed="8"/>
        <rFont val="Calibri"/>
        <family val="2"/>
      </rPr>
      <t>»</t>
    </r>
  </si>
  <si>
    <t>04 1 01 2Г010</t>
  </si>
  <si>
    <t>Поддержка начинающих фермеров</t>
  </si>
  <si>
    <t>Иные бюджетные ассигнования</t>
  </si>
  <si>
    <t>04 1 02 00000</t>
  </si>
  <si>
    <r>
      <t>Основное мероприятие «Предоставление субсидий на возмещение части процентной ставки</t>
    </r>
    <r>
      <rPr>
        <sz val="11"/>
        <rFont val="Calibri"/>
        <family val="2"/>
      </rPr>
      <t>»</t>
    </r>
  </si>
  <si>
    <t>04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</si>
  <si>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</si>
  <si>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04 1 02 R5430</t>
  </si>
  <si>
    <t>Поддержка достижения целевых показателей региональных программ развития агропромышленного комплекса</t>
  </si>
  <si>
    <t>04 2 00 00000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</si>
  <si>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малого и среднего предпринимательства на территории Суксунского муниципального района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</si>
  <si>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04 2 01 00000</t>
  </si>
  <si>
    <r>
      <t>Основное мероприятие «Участие в мероприятиях по улучшению инвестиционного климата и развитию малого и среднего предпринимательства</t>
    </r>
    <r>
      <rPr>
        <sz val="11"/>
        <rFont val="Calibri"/>
        <family val="2"/>
      </rPr>
      <t>»</t>
    </r>
  </si>
  <si>
    <t>04 2 01 2Г020</t>
  </si>
  <si>
    <t>Участие в форумах, выставках, ярмарках с целью создания условий для привлечения инвестиций в экономику района</t>
  </si>
  <si>
    <t>04 2 02 00000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</si>
  <si>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Предоставление поддержки субъектам малого предпринимательства</t>
    </r>
    <r>
      <rPr>
        <sz val="11"/>
        <rFont val="Calibri"/>
        <family val="2"/>
      </rPr>
      <t>»</t>
    </r>
  </si>
  <si>
    <t>04 2 02 2Г030</t>
  </si>
  <si>
    <t>Предоставление субсидий вновь зарегистрированным и действующим менее одного года на момент принятия решения о предоставлении субсидии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</si>
  <si>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04 2 02 2Г040</t>
  </si>
  <si>
    <t>Предоставление субсидий на возмещение части затрат, связанных с уплатой субъектами малого и среднего предпринимательства первого взноса 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</si>
  <si>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05 0 00 00000</t>
  </si>
  <si>
    <t>05 2 00 00000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</si>
  <si>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</rPr>
      <t>»</t>
    </r>
  </si>
  <si>
    <t>05 2 01 00000</t>
  </si>
  <si>
    <t>Основное мероприятие  «Оптимизация и строительство объектов социальной инфраструктуры в соответствии с мероприятиями схемы территориального планирования района»</t>
  </si>
  <si>
    <t>05 2 01 SP040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</si>
  <si>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Реконструкция школы в с. Тис Суксунского района Пермского края  (строительство здания детского сада с теплым переходом в существующее здание школы</t>
    </r>
    <r>
      <rPr>
        <sz val="11"/>
        <rFont val="Calibri"/>
        <family val="2"/>
      </rPr>
      <t>»</t>
    </r>
  </si>
  <si>
    <t>400</t>
  </si>
  <si>
    <t xml:space="preserve">Капитальные вложения в объекты государственной (муниципальной) собственности </t>
  </si>
  <si>
    <t>05 2 02 00000</t>
  </si>
  <si>
    <t>Основное мероприятие «Улучшение состояния дорог на территории Суксунского муниципального района»</t>
  </si>
  <si>
    <t>05 2 02 ST040</t>
  </si>
  <si>
    <t>Капитальный ремонт и ремонт дорог</t>
  </si>
  <si>
    <t>05 2 02 2Д020</t>
  </si>
  <si>
    <t>Содержание дорог</t>
  </si>
  <si>
    <t>05 2 03 00000</t>
  </si>
  <si>
    <t>Основное мероприятие  «Улучшение коммунальной инфраструктуры»</t>
  </si>
  <si>
    <t>05 2 03 2Д050</t>
  </si>
  <si>
    <t>Техническое обслуживание распределительных сетей газопроводов</t>
  </si>
  <si>
    <t>05 2 03 2Д070</t>
  </si>
  <si>
    <t>Проектирование распределительных сетей газопроводов</t>
  </si>
  <si>
    <t>05 2 04 00000</t>
  </si>
  <si>
    <t>Основное мероприятие «Повышение эксплуатационной надежности гидротехнических сооружений»</t>
  </si>
  <si>
    <t>05 2 04 L016X</t>
  </si>
  <si>
    <t>Капитальный ремонт гидротехнических сооружений пруда на р. Тис в селе Тис Суксунского района Пермского края</t>
  </si>
  <si>
    <t>05 2 05 00000</t>
  </si>
  <si>
    <t>Основное мероприятие  «Обеспечение функционирования объектов ЖКХ и транспортной инфраструктуры»</t>
  </si>
  <si>
    <t>05 2 05 2Д100</t>
  </si>
  <si>
    <t>Мероприятие «Возмещение недополученных доходов и (или) финансового обеспечения (возмещения) затрат в связи с  предоставлением услуг»</t>
  </si>
  <si>
    <t>05 3 00 00000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</si>
  <si>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Окружающая среда</t>
    </r>
    <r>
      <rPr>
        <sz val="11"/>
        <rFont val="Calibri"/>
        <family val="2"/>
      </rPr>
      <t>»</t>
    </r>
  </si>
  <si>
    <t>05 3 01 00000</t>
  </si>
  <si>
    <t>Основное мероприятие «Обеспечение безопасной экологической среды»</t>
  </si>
  <si>
    <t>05 3 01 2Д120</t>
  </si>
  <si>
    <t>Проведение мероприятий по сохранению биологического разнообразия живой природы</t>
  </si>
  <si>
    <t>05 3 02 00000</t>
  </si>
  <si>
    <t>Основное мероприятие «Повышение уровня экологической культуры населения»</t>
  </si>
  <si>
    <t>05 3 02 2Д130</t>
  </si>
  <si>
    <t>Проведение районного конкурса творческих работ «Краски земли Суксунской»</t>
  </si>
  <si>
    <t>05 3 02 2Д140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</si>
  <si>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</si>
  <si>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 3 02 2Д150</t>
  </si>
  <si>
    <t>Проведение конкурса детских экологических проектов в рамках летней оздоровительной кампании</t>
  </si>
  <si>
    <t>06 0 00 00000</t>
  </si>
  <si>
    <t xml:space="preserve">Муниципальная программа «Развитие образования» </t>
  </si>
  <si>
    <t>06 1 00 00000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</si>
  <si>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системы дошкольного образования Суксунского муниципального района</t>
    </r>
    <r>
      <rPr>
        <sz val="11"/>
        <rFont val="Calibri"/>
        <family val="2"/>
      </rPr>
      <t>»</t>
    </r>
  </si>
  <si>
    <t>06 1 01 00000</t>
  </si>
  <si>
    <r>
      <t xml:space="preserve">Основное мероприятие «Предоставление муниципальной услуги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Реализация образовательных программ дошкольного образования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</si>
  <si>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06 1 01 00110</t>
  </si>
  <si>
    <t>06 1 02 00000</t>
  </si>
  <si>
    <r>
      <t>Основное мероприятие «Мероприятия, обеспечивающие функционирование и содержание образовательных учреждений дошкольного образования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</si>
  <si>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1 02 2Е030</t>
  </si>
  <si>
    <t>Проведение ремонтов</t>
  </si>
  <si>
    <t>06 1 03 00000</t>
  </si>
  <si>
    <r>
      <t>Основное мероприятие «Выполнение отдельных государственных полномочий органов государственной власти в сфере образования</t>
    </r>
    <r>
      <rPr>
        <sz val="11"/>
        <rFont val="Calibri"/>
        <family val="2"/>
      </rPr>
      <t>»</t>
    </r>
  </si>
  <si>
    <t>06 1 03 2Н020</t>
  </si>
  <si>
    <t>Выполнение отдельных государственных полномочий органов государственной власти в сфере образования</t>
  </si>
  <si>
    <t>300</t>
  </si>
  <si>
    <t>Социальное обеспечение и иные выплаты населению</t>
  </si>
  <si>
    <t>06 2 00 00000</t>
  </si>
  <si>
    <t xml:space="preserve">Подпрограмма «Развитие системы начального общего, основного общего, среднего общего образования Суксунского муниципального района» </t>
  </si>
  <si>
    <t>06 2 01 00000</t>
  </si>
  <si>
    <r>
      <t xml:space="preserve">Основное мероприятие «Предоставление муниципальной услуги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</si>
  <si>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06 2 01 00110</t>
  </si>
  <si>
    <t>06 2 02 00000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</si>
  <si>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</rPr>
      <t>»</t>
    </r>
  </si>
  <si>
    <t>06 2 02 2Е060</t>
  </si>
  <si>
    <t>Подготовка общеобразовательных учреждений к отопительному периоду</t>
  </si>
  <si>
    <t>06 2 02 2Е070</t>
  </si>
  <si>
    <t>Оборудование систем видеонаблюдения по периметру и в здании образовательных организаций</t>
  </si>
  <si>
    <t>06 2 03 00000</t>
  </si>
  <si>
    <t>06 2 03 2Н020</t>
  </si>
  <si>
    <t>06 2 04 00000</t>
  </si>
  <si>
    <r>
  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  </r>
    <r>
      <rPr>
        <sz val="11"/>
        <rFont val="Calibri"/>
        <family val="2"/>
      </rPr>
      <t>»</t>
    </r>
  </si>
  <si>
    <t>06 2 04 2Н040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</si>
  <si>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</si>
  <si>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06 3 00 00000</t>
  </si>
  <si>
    <t xml:space="preserve">Подпрограмма «Развитие системы дополнительного образования, развитие одаренных детей Суксунского муниципального района» </t>
  </si>
  <si>
    <t>06 3 01 00000</t>
  </si>
  <si>
    <r>
      <t xml:space="preserve">Основное мероприятие «Предоставление муниципальной услуги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Реализация дополнительных общеразвивающих программ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</si>
  <si>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06 3 01 00110</t>
  </si>
  <si>
    <t>06 4 00 00000</t>
  </si>
  <si>
    <t xml:space="preserve">Подпрограмма «Кадры системы образования Суксунского муниципального района»  </t>
  </si>
  <si>
    <t>06 4 01 00000</t>
  </si>
  <si>
    <r>
      <t>Основное мероприятие «Обеспечение организации и проведение районных мероприятий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</si>
  <si>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4 01 2Е090</t>
  </si>
  <si>
    <t xml:space="preserve">Обеспечение организации и проведение районных мероприятий </t>
  </si>
  <si>
    <t>06 4 02 00000</t>
  </si>
  <si>
    <r>
      <t>Основное мероприятие «Закрепление педагогического кадрового потенциала в территории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</si>
  <si>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4 02 2Е110</t>
  </si>
  <si>
    <t>Закрепление педагогического кадрового потенциала в территории</t>
  </si>
  <si>
    <t>06 5 00 00000</t>
  </si>
  <si>
    <r>
      <t>Подпрограмма «Обеспечение реализации Программы и прочие мероприятия в области образования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</si>
  <si>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06 5 01 00000</t>
  </si>
  <si>
    <r>
      <t>Основное мероприятие «Обеспечение выполнения полномочий в сфере образования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</si>
  <si>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06 5 01 00050</t>
  </si>
  <si>
    <t>Обеспечение выполнения функций органами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</si>
  <si>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</si>
  <si>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</si>
  <si>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06 5 02 00000</t>
  </si>
  <si>
    <t>06 5 02 2Н020</t>
  </si>
  <si>
    <t>06 5 03 00000</t>
  </si>
  <si>
    <r>
      <t>Основное мероприятие «Предоставление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</rPr>
      <t>»</t>
    </r>
  </si>
  <si>
    <t>06 5 03 2С170</t>
  </si>
  <si>
    <t>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</si>
  <si>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07 0 00 00000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</si>
  <si>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</rPr>
      <t>»</t>
    </r>
  </si>
  <si>
    <t>07 1 00 00000</t>
  </si>
  <si>
    <t>Подпрограмма «Организация и совершенствование бюджетного процесса»</t>
  </si>
  <si>
    <t>07 1 01 00000</t>
  </si>
  <si>
    <t xml:space="preserve"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
</t>
  </si>
  <si>
    <t>07 1 01 2И010</t>
  </si>
  <si>
    <t xml:space="preserve">Резервный фонд Администрации муниципального района </t>
  </si>
  <si>
    <t>07 2 00 00000</t>
  </si>
  <si>
    <t xml:space="preserve">Подпрограмма «Повышение финансовой устойчивости местных бюджетов» </t>
  </si>
  <si>
    <t>07 2 01 00000</t>
  </si>
  <si>
    <t>Основное мероприятие «Выравнивание бюджетной обеспеченности»</t>
  </si>
  <si>
    <t>07 2 01 2И020</t>
  </si>
  <si>
    <t>Выравнивание бюджетной обеспеченности поселений из районного фонда финансовой поддержки поселений</t>
  </si>
  <si>
    <t>500</t>
  </si>
  <si>
    <t xml:space="preserve">Межбюджетные трансферты </t>
  </si>
  <si>
    <t>07 5 00 00000</t>
  </si>
  <si>
    <t>Подпрограмма «Обеспечение реализации Программы»</t>
  </si>
  <si>
    <t>07 5 01 00000</t>
  </si>
  <si>
    <r>
      <t>Основное мероприятие «Обеспечение выполнения функций органами местного самоуправления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</si>
  <si>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07 5 01 00050</t>
  </si>
  <si>
    <t xml:space="preserve">Обеспечение выполнения функций органами местного самоуправления </t>
  </si>
  <si>
    <t>08 0 00 00000</t>
  </si>
  <si>
    <t>Муниципальная программа «Территориальное развитие и муниципальная политика»</t>
  </si>
  <si>
    <t>08 2 00 00000</t>
  </si>
  <si>
    <t xml:space="preserve">Подпрограмма «Муниципальная поддержка социально-ориентированных некоммерческих организаций» </t>
  </si>
  <si>
    <t>08 2 01 00000</t>
  </si>
  <si>
    <r>
      <t>Основное мероприятие «Оказание содействия общественным объединениям</t>
    </r>
    <r>
      <rPr>
        <sz val="11"/>
        <rFont val="Calibri"/>
        <family val="2"/>
      </rPr>
      <t>»</t>
    </r>
  </si>
  <si>
    <t>08 2 01 2К060</t>
  </si>
  <si>
    <t>Поддержка деятельности и содействие районному Совету ветеранов</t>
  </si>
  <si>
    <t>08 2 01 2К070</t>
  </si>
  <si>
    <t>Организация подписки общественным объединениям</t>
  </si>
  <si>
    <t>08 2 01 2К080</t>
  </si>
  <si>
    <t>Содействие районному Обществу инвалидов в проведении конкурсов, семинаров, мероприятий различного уровня, в том числе участие в мероприятиях различного уровня</t>
  </si>
  <si>
    <t>08 2 01 2К090</t>
  </si>
  <si>
    <t>Содействие Союзу участников боевых действий и их семей в проведении конкурсов, семинаров, мероприятий различного уровня, в том числе участие в мероприятиях различного уровня</t>
  </si>
  <si>
    <t>08 2 01 2К100</t>
  </si>
  <si>
    <t>Поддержка деятельности районного хора ветеранов</t>
  </si>
  <si>
    <t>08 2 02 00000</t>
  </si>
  <si>
    <r>
      <t>Основное мероприятие «Проведение мероприятий патриотической направленности</t>
    </r>
    <r>
      <rPr>
        <sz val="11"/>
        <rFont val="Calibri"/>
        <family val="2"/>
      </rPr>
      <t>»</t>
    </r>
  </si>
  <si>
    <t>08 2 02 2К110</t>
  </si>
  <si>
    <t>Проведение мероприятий патриотической направленности, чествование Почетных граждан Суксунского района</t>
  </si>
  <si>
    <t>08 2 03 00000</t>
  </si>
  <si>
    <r>
      <t>Основное мероприятие «Поддержание жизненной активности людей старшего возраста</t>
    </r>
    <r>
      <rPr>
        <sz val="11"/>
        <rFont val="Calibri"/>
        <family val="2"/>
      </rPr>
      <t>»</t>
    </r>
  </si>
  <si>
    <t>08 2 03 2К130</t>
  </si>
  <si>
    <r>
      <t xml:space="preserve">Проведение конкурса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Ветеранское подворье</t>
    </r>
    <r>
      <rPr>
        <sz val="11"/>
        <rFont val="Calibri"/>
        <family val="2"/>
      </rPr>
      <t>»</t>
    </r>
  </si>
  <si>
    <t>08 2 03 2К140</t>
  </si>
  <si>
    <t>Проведение мероприятий, посвященных международному Дню пожилых людей</t>
  </si>
  <si>
    <t>08 2 03 2К150</t>
  </si>
  <si>
    <t xml:space="preserve">Проведение мероприятий по чествованию именинников </t>
  </si>
  <si>
    <t>08 2 03 2К160</t>
  </si>
  <si>
    <t>Проведение мероприятий для граждан, принимавших участие в ликвидации аварии на Чернобыльской АЭС</t>
  </si>
  <si>
    <t>08 2 03 2К170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</si>
  <si>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</si>
  <si>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09 0 00 00000</t>
  </si>
  <si>
    <t>Муниципальная программа «Управление имуществом и земельными ресурсами Суксунского муниципального района»</t>
  </si>
  <si>
    <t>09 1 00 00000</t>
  </si>
  <si>
    <t xml:space="preserve">Подпрограмма «Управление муниципальной собственностью Суксунского муниципального района» </t>
  </si>
  <si>
    <t>09 1 01 00000</t>
  </si>
  <si>
    <r>
      <t>Основное мероприятие «Эффективный учет муниципального имущества</t>
    </r>
    <r>
      <rPr>
        <sz val="11"/>
        <rFont val="Calibri"/>
        <family val="2"/>
      </rPr>
      <t>»</t>
    </r>
  </si>
  <si>
    <t>09 1 01 2Л010</t>
  </si>
  <si>
    <t>Проведение технической инвентаризации объектов недвижимого имущества</t>
  </si>
  <si>
    <t>09 1 01 2Л020</t>
  </si>
  <si>
    <t>Оформление документации для постановки на бесхозяйный учет выявленных объектов</t>
  </si>
  <si>
    <t>09 1 01 2Л040</t>
  </si>
  <si>
    <t>Претензионно-исковая работа с должниками</t>
  </si>
  <si>
    <t>09 1 01 2Л160</t>
  </si>
  <si>
    <t>Совершенствование системы учета объектов муниципальной собственности</t>
  </si>
  <si>
    <t>09 1 02 00000</t>
  </si>
  <si>
    <r>
      <t>Основное мероприятие «Эффективное управление муниципальным имуществом</t>
    </r>
    <r>
      <rPr>
        <sz val="11"/>
        <rFont val="Calibri"/>
        <family val="2"/>
      </rPr>
      <t>»</t>
    </r>
  </si>
  <si>
    <t>09 1 02 2Л050</t>
  </si>
  <si>
    <t>Проведение независимой оценки рыночной стоимости объектов муниципальной собственности</t>
  </si>
  <si>
    <t>09 1 02 2Л060</t>
  </si>
  <si>
    <t>Информирование о торгах по объектам муниципальной собственности</t>
  </si>
  <si>
    <t>09 1 02 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</si>
  <si>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</si>
  <si>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09 1 03 00000</t>
  </si>
  <si>
    <r>
      <t>Основное мероприятие «Обеспечение надлежащего использования и содержания муниципального имущества</t>
    </r>
    <r>
      <rPr>
        <sz val="11"/>
        <rFont val="Calibri"/>
        <family val="2"/>
      </rPr>
      <t>»</t>
    </r>
  </si>
  <si>
    <t>09 1 03 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</si>
  <si>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</si>
  <si>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 1 03 2Л080</t>
  </si>
  <si>
    <t>Осуществление взносов на капитальный ремонт жилого муниципального фонда, входящего в муниципальную казну</t>
  </si>
  <si>
    <t>09 2 00 00000</t>
  </si>
  <si>
    <t xml:space="preserve">Подпрограмма «Управление земельными ресурсами Суксунского муниципального района» </t>
  </si>
  <si>
    <t>09 2 01 00000</t>
  </si>
  <si>
    <r>
      <t>Основное мероприятие «Эффективное управление земельными ресурсами</t>
    </r>
    <r>
      <rPr>
        <sz val="11"/>
        <rFont val="Calibri"/>
        <family val="2"/>
      </rPr>
      <t>»</t>
    </r>
  </si>
  <si>
    <t>09 2 01 2Л090</t>
  </si>
  <si>
    <t xml:space="preserve">Информирование населения посредством СМИ о распоряжении земельными участками </t>
  </si>
  <si>
    <t>09 2 02 00000</t>
  </si>
  <si>
    <r>
      <t>Основное мероприятие «Эффективное распоряжение земельными ресурсами</t>
    </r>
    <r>
      <rPr>
        <sz val="11"/>
        <rFont val="Calibri"/>
        <family val="2"/>
      </rPr>
      <t>»</t>
    </r>
  </si>
  <si>
    <t>09 2 02 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</si>
  <si>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</si>
  <si>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 2 02 2Л140</t>
  </si>
  <si>
    <t>Осуществление претензионно-исковой работы с должниками</t>
  </si>
  <si>
    <t>09 2 02 L5110</t>
  </si>
  <si>
    <t>Проведение комплексных кадастровых работ</t>
  </si>
  <si>
    <t>09 2 02 2Л170</t>
  </si>
  <si>
    <t>Формирование земельных участков для предоставления многодетным на территориях сельских поселений</t>
  </si>
  <si>
    <t>10 0 00 00000</t>
  </si>
  <si>
    <t>Муниципальная программа «Обеспечение безопасности жизнедеятельности жителей Суксунского района»</t>
  </si>
  <si>
    <t>10 1 00 00000</t>
  </si>
  <si>
    <t>Подпрограмма «Безопасность дорожного движения»</t>
  </si>
  <si>
    <t>10 1 01 00000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</si>
  <si>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Совершенствование процесса обучения детей Правилам дорожного движения</t>
    </r>
    <r>
      <rPr>
        <sz val="11"/>
        <rFont val="Calibri"/>
        <family val="2"/>
      </rPr>
      <t>»</t>
    </r>
  </si>
  <si>
    <t>10 1 01 2М010</t>
  </si>
  <si>
    <t xml:space="preserve">Проведение ежегодных конкурсов среди образовательных учреждений на лучшую организацию работы по профилактике БДД 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</si>
  <si>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</si>
  <si>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</si>
  <si>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</si>
  <si>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</si>
  <si>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</si>
  <si>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 xml:space="preserve">Глава  муниципального района </t>
  </si>
  <si>
    <t>91 0 00 00020</t>
  </si>
  <si>
    <t xml:space="preserve">Руководитель контрольно-счетного органа муниципального образования </t>
  </si>
  <si>
    <t>91 0 00 00030</t>
  </si>
  <si>
    <t xml:space="preserve">Депутаты Земского собрания муниципального района </t>
  </si>
  <si>
    <t>91 0 00 00040</t>
  </si>
  <si>
    <t>Участие в Совете муниципальных образований Пермского края</t>
  </si>
  <si>
    <t>91 0 00 00050</t>
  </si>
  <si>
    <t>91 0 00 2С050</t>
  </si>
  <si>
    <t>Образование комиссий  по  делам несовершеннолетних  и  защите их прав и организация их деятельности</t>
  </si>
  <si>
    <t>91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</si>
  <si>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</si>
  <si>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</si>
  <si>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</si>
  <si>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 0 00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</si>
  <si>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</si>
  <si>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 0 00 2П040</t>
  </si>
  <si>
    <t>Составление протоколов об административных правонарушениях</t>
  </si>
  <si>
    <t>91 0 00 2П060</t>
  </si>
  <si>
    <t>Осуществление полномочий по созданию и организации деятельности административных комиссий</t>
  </si>
  <si>
    <t>91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</si>
  <si>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</si>
  <si>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2У110</t>
  </si>
  <si>
    <t>Администрирование отдельных государственных полномочий по поддержке сельскохозяйственного производства</t>
  </si>
  <si>
    <t>91 0 00 51200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</si>
  <si>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</si>
  <si>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91 0 00 59300</t>
  </si>
  <si>
    <t>Государственная регистрация актов гражданского состояния</t>
  </si>
  <si>
    <t>92 0 00 00000</t>
  </si>
  <si>
    <t xml:space="preserve">Мероприятия, осуществляемые в рамках непрограммных направлений расходов </t>
  </si>
  <si>
    <t>92 0 00 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</si>
  <si>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</si>
  <si>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 0 00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</si>
  <si>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</si>
  <si>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 0 00 2С140</t>
  </si>
  <si>
    <t>Мероприятия по организации оздоровления и отдыха детей</t>
  </si>
  <si>
    <t>92 0 00 2Я010</t>
  </si>
  <si>
    <t xml:space="preserve">Информирование населения </t>
  </si>
  <si>
    <t>92 0 00 2Я020</t>
  </si>
  <si>
    <t xml:space="preserve">Организация отдыха детей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</si>
  <si>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</si>
  <si>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0 00 SC240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</si>
  <si>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</si>
  <si>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</si>
  <si>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</si>
  <si>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</si>
  <si>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2019-2020 годы, тыс.рублей</t>
  </si>
  <si>
    <t xml:space="preserve"> 2019 год</t>
  </si>
  <si>
    <t xml:space="preserve"> 2020 год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</si>
  <si>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Реконструкция школы с.Тис Суксунского района Пермского края (строительство здания детского сада с теплым переходом в существующее  здание школы)</t>
    </r>
    <r>
      <rPr>
        <sz val="11"/>
        <rFont val="Calibri"/>
        <family val="2"/>
      </rPr>
      <t>»</t>
    </r>
  </si>
  <si>
    <t>Организация отдыха детей</t>
  </si>
  <si>
    <t>92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</si>
  <si>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</si>
  <si>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Ведомственная структура расходов бюджета муниципального района на 2018 год, тыс.рублей</t>
  </si>
  <si>
    <t>Вед</t>
  </si>
  <si>
    <t>РЗ,ПР</t>
  </si>
  <si>
    <t xml:space="preserve">Земское собрание Суксунского муниципального района </t>
  </si>
  <si>
    <t>`0100</t>
  </si>
  <si>
    <t>Общегосударственные вопросы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</si>
  <si>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</si>
  <si>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</si>
  <si>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`0113</t>
  </si>
  <si>
    <t>Другие общегосударственные вопросы</t>
  </si>
  <si>
    <t>Управление муниципальными учреждениями Администрации Суксунского  муниципального района</t>
  </si>
  <si>
    <r>
      <t xml:space="preserve">Муниципальная программа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Реализация национальной политики Суксунского муниципального района</t>
    </r>
    <r>
      <rPr>
        <sz val="11"/>
        <rFont val="Calibri"/>
        <family val="2"/>
      </rPr>
      <t>»</t>
    </r>
  </si>
  <si>
    <t>`0600</t>
  </si>
  <si>
    <t>Охрана окружающей среды</t>
  </si>
  <si>
    <t>`0603</t>
  </si>
  <si>
    <t>Охрана объектов растительного и животного мира и среды их обитания</t>
  </si>
  <si>
    <t>`0700</t>
  </si>
  <si>
    <t>Образование</t>
  </si>
  <si>
    <t>`0701</t>
  </si>
  <si>
    <t>Дошкольное образование</t>
  </si>
  <si>
    <t>`0702</t>
  </si>
  <si>
    <t>Общее образование</t>
  </si>
  <si>
    <r>
      <t xml:space="preserve">Основное мероприятие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</rPr>
      <t>»</t>
    </r>
  </si>
  <si>
    <r>
      <t xml:space="preserve">Основное мероприятие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Совершенствование процесса обучения детей Правилам дорожного движения</t>
    </r>
    <r>
      <rPr>
        <sz val="11"/>
        <rFont val="Calibri"/>
        <family val="2"/>
      </rPr>
      <t>»</t>
    </r>
  </si>
  <si>
    <t>`0703</t>
  </si>
  <si>
    <t>Дополнительное образование детей</t>
  </si>
  <si>
    <t>`0707</t>
  </si>
  <si>
    <t xml:space="preserve">Молодежная политика </t>
  </si>
  <si>
    <t>`0709</t>
  </si>
  <si>
    <t>Другие вопросы в области образования</t>
  </si>
  <si>
    <t>`0800</t>
  </si>
  <si>
    <t xml:space="preserve">Культура, кинематография </t>
  </si>
  <si>
    <t>`0801</t>
  </si>
  <si>
    <t>Культура</t>
  </si>
  <si>
    <t>Социальная политика</t>
  </si>
  <si>
    <t>Социальное обеспечение населения</t>
  </si>
  <si>
    <t xml:space="preserve">Подпрограмма «Развитие системы начального общего, основного общего, среднего общего, среднего общего образования Суксунского муниципального района» </t>
  </si>
  <si>
    <t>Охрана семьи и детства</t>
  </si>
  <si>
    <t>Физическая культура и спорт</t>
  </si>
  <si>
    <t xml:space="preserve">Физическая культура </t>
  </si>
  <si>
    <r>
      <t xml:space="preserve">Основное мероприятие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 xml:space="preserve">Обеспечение муниципальной услуги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Оказание услуг физкультурно-спортивной направленности</t>
    </r>
    <r>
      <rPr>
        <sz val="11"/>
        <rFont val="Calibri"/>
        <family val="2"/>
      </rPr>
      <t>»</t>
    </r>
  </si>
  <si>
    <r>
      <t xml:space="preserve">Основное мероприятие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</rPr>
      <t>»</t>
    </r>
  </si>
  <si>
    <t xml:space="preserve">Администрация Суксунского муниципального района </t>
  </si>
  <si>
    <t>`0102</t>
  </si>
  <si>
    <t>Функционирование высшего должностного лица субъекта Российской Федерации и муниципального образования</t>
  </si>
  <si>
    <t>`0104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</si>
  <si>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</si>
  <si>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`0105</t>
  </si>
  <si>
    <t>Судебная система</t>
  </si>
  <si>
    <t>`0400</t>
  </si>
  <si>
    <t>Национальная экономика</t>
  </si>
  <si>
    <t>`0405</t>
  </si>
  <si>
    <t>Сельское хозяйство и рыболовство</t>
  </si>
  <si>
    <r>
      <t xml:space="preserve">Муниципальная программа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</rPr>
      <t>»</t>
    </r>
  </si>
  <si>
    <t>`0406</t>
  </si>
  <si>
    <t>Водное хозяйство</t>
  </si>
  <si>
    <t>`0408</t>
  </si>
  <si>
    <t>Транспорт</t>
  </si>
  <si>
    <t>`0409</t>
  </si>
  <si>
    <t>Дорожное хозяйство (дорожные фонды)</t>
  </si>
  <si>
    <t>`0412</t>
  </si>
  <si>
    <t>Другие вопросы в области национальной экономики</t>
  </si>
  <si>
    <t>`0500</t>
  </si>
  <si>
    <t>Жилищно-коммунальное хозяйство</t>
  </si>
  <si>
    <t>`0501</t>
  </si>
  <si>
    <t>Жилищное хозяйство</t>
  </si>
  <si>
    <t>`0502</t>
  </si>
  <si>
    <t>Коммунальное  хозяйство</t>
  </si>
  <si>
    <t>Муниципальная  программа «Создание комфортной среды проживания и устойчивое развитие сельских  территорий в Суксунском муниципальном районе»</t>
  </si>
  <si>
    <t>Основное мероприятие  «Оптимизация и строительство объектов социальной инфраструктуры»</t>
  </si>
  <si>
    <r>
      <t xml:space="preserve">Инвестиционный проект Суксунского муниципального района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Реконструкция школы в с. Тис Суксунского района Пермского края  (строительство здания детского сада с теплым переходом в существующее здание школы</t>
    </r>
    <r>
      <rPr>
        <sz val="11"/>
        <rFont val="Calibri"/>
        <family val="2"/>
      </rPr>
      <t>»</t>
    </r>
  </si>
  <si>
    <t>Пенсионное обеспечение</t>
  </si>
  <si>
    <t>Ревизионная комиссия Суксунского муниципального района</t>
  </si>
  <si>
    <t>`0106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</si>
  <si>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</si>
  <si>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Финансовое управление Администрации Суксунского муниципального района </t>
  </si>
  <si>
    <r>
      <t xml:space="preserve">Муниципальная программа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</rPr>
      <t>»</t>
    </r>
  </si>
  <si>
    <t>`0111</t>
  </si>
  <si>
    <t>Резервные фонды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</si>
  <si>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</si>
  <si>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Российcкой Федерации и муниципальных образований</t>
  </si>
  <si>
    <r>
      <t xml:space="preserve">Муниципальная программа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</rPr>
      <t>»</t>
    </r>
  </si>
  <si>
    <t xml:space="preserve">ИТОГО </t>
  </si>
  <si>
    <t>»</t>
  </si>
  <si>
    <t>Приложение № 9</t>
  </si>
  <si>
    <t>Ведомственная структура расходов бюджета муниципального района на 2019-2020 годы, тыс.рублей</t>
  </si>
  <si>
    <t>Приложение № 1</t>
  </si>
  <si>
    <t>Нормативы распределения  доходов между бюджетом муниципального района и бюджетами поселений по отдельным видам доходов на 2018 год и на плановый период 2019 и 2020 годов</t>
  </si>
  <si>
    <t>(в процентах)</t>
  </si>
  <si>
    <t>Наименование дохода</t>
  </si>
  <si>
    <t>Бюджет муниципального района</t>
  </si>
  <si>
    <t>Бюджеты поселений</t>
  </si>
  <si>
    <t>бюджет</t>
  </si>
  <si>
    <t>В части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</si>
  <si>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</si>
  <si>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</si>
  <si>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Прочие налоги и сборы (по отмененным местным налогам и сборам):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</si>
  <si>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</si>
  <si>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</si>
  <si>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</si>
  <si>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</si>
  <si>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</si>
  <si>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</si>
  <si>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</si>
  <si>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</si>
  <si>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</si>
  <si>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</si>
  <si>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</si>
  <si>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</si>
  <si>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</si>
  <si>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</si>
  <si>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</si>
  <si>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</si>
  <si>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</si>
  <si>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</si>
  <si>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</si>
  <si>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</si>
  <si>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</si>
  <si>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В части административных платежей и сборов</t>
  </si>
  <si>
    <t>Платежи, взимаемые организациями муниципальных районов за выполнение определенных функций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</si>
  <si>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</si>
  <si>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</si>
  <si>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В части доходов от штрафов, санкций, возмещения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</si>
  <si>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</si>
  <si>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</si>
  <si>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</si>
  <si>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</si>
  <si>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</si>
  <si>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</si>
  <si>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В части прочих неналоговых доходов</t>
  </si>
  <si>
    <t>Невыясненные поступления, зачисляемые в бюджеты муниципальных районов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</si>
  <si>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</si>
  <si>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</si>
  <si>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муниципальных районов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</si>
  <si>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</si>
  <si>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</si>
  <si>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Приложение  № 2</t>
  </si>
  <si>
    <t>Перечень главных администраторов доходов бюджета муниципального района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</si>
  <si>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</si>
  <si>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</si>
  <si>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</si>
  <si>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 xml:space="preserve">Администрация Суксунского муниципального района   </t>
  </si>
  <si>
    <t>1 11 05013 05 0000 120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</si>
  <si>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</si>
  <si>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</si>
  <si>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1 11 05313 13 0000 120</t>
  </si>
  <si>
    <t xml:space="preserve"> 1 11 05314 10 0000 120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</si>
  <si>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</si>
  <si>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</si>
  <si>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</si>
  <si>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 платежей  муниципальных унитарных предприятий, созданных муниципальными районами</t>
  </si>
  <si>
    <t>1 13 02995 05 0000 130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</si>
  <si>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</si>
  <si>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</si>
  <si>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</si>
  <si>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</si>
  <si>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1 14 06013 05 0000 430</t>
  </si>
  <si>
    <t>1 14 06013 13 0000 430</t>
  </si>
  <si>
    <t>1 14 06313 10 0000 430</t>
  </si>
  <si>
    <t>1 14 06313 13 0000 430</t>
  </si>
  <si>
    <t>1 16 23051 05 0000 140</t>
  </si>
  <si>
    <t>1 16 33050 05 0000 140</t>
  </si>
  <si>
    <t>Денежные взыскания (щтрафы)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</si>
  <si>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</si>
  <si>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</si>
  <si>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1 16 90050 05 0000 140</t>
  </si>
  <si>
    <t>Прочие поступления от денежных взысканий (штрафов) и иных сумм в возмещение ущерба, зачисляемые в бюджеты муниципальных  районов</t>
  </si>
  <si>
    <t>1 17 01050 05 0000 180</t>
  </si>
  <si>
    <t>Невыясненные поступления, зачисляемые и бюджеты муниципальных районов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</si>
  <si>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</si>
  <si>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</si>
  <si>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</si>
  <si>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</si>
  <si>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2 02 20302 05 0000 151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</si>
  <si>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</si>
  <si>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2 02 29999 05 0000 151</t>
  </si>
  <si>
    <t>Прочие субсидии бюджетам муниципальных районов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</si>
  <si>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</si>
  <si>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</si>
  <si>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2 02 35055 05 0000 151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</si>
  <si>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</si>
  <si>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</si>
  <si>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</si>
  <si>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</si>
  <si>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</si>
  <si>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</si>
  <si>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</si>
  <si>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</si>
  <si>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 №181-ФЗ «О социальной защите инвалидов в Российской Федерации»</t>
  </si>
  <si>
    <t>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</si>
  <si>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</si>
  <si>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2 02 35930 05 0000 151</t>
  </si>
  <si>
    <t>Субвенции бюджетам муниципальных районов на государственную регистрацию актов гражданского  состояния</t>
  </si>
  <si>
    <t>2 02 39999 05 0000 151</t>
  </si>
  <si>
    <t>Прочие субвенции бюджетам муниципальных районов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</si>
  <si>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</si>
  <si>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 с заключенными соглашениями</t>
  </si>
  <si>
    <t>2 02 49999 05 0000 151</t>
  </si>
  <si>
    <t>Прочие межбюджетные трансферты, передаваемые бюджетам муниципальных районов</t>
  </si>
  <si>
    <t>2 02 90024 05 0000 151</t>
  </si>
  <si>
    <t>Прочие безвозмездные поступления в бюджеты муниципальных районов от бюджетов субъектов Российской Федерации</t>
  </si>
  <si>
    <t>2 07 05030 05 0000 180</t>
  </si>
  <si>
    <t>Прочие безвозмездные поступления в бюджеты муниципальных районов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</si>
  <si>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</si>
  <si>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</si>
  <si>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2 19 25053 05 0000 151</t>
  </si>
  <si>
    <t>Возврат остатков субсидий на поддержку начинающих фермеров из бюджетов муниципальных районов</t>
  </si>
  <si>
    <t>2 19 25054 05 0000 151</t>
  </si>
  <si>
    <t>Возврат остатков субсидий на развитие семейных животноводческих ферм из бюджетов муниципальных районов</t>
  </si>
  <si>
    <t>2 19 25516 05 0000 151</t>
  </si>
  <si>
    <t>Возврат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районов</t>
  </si>
  <si>
    <t>2 19 25519 05 0000 151</t>
  </si>
  <si>
    <t>Возврат остатков субсидий на поддержку отрасли культуры из бюджетов муниципальных районов</t>
  </si>
  <si>
    <t>2 19 35134 05 0000 151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</si>
  <si>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годов», из бюджетов муниципальных районов</t>
  </si>
  <si>
    <t>2 19 35135 05 0000 151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</si>
  <si>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 №181-ФЗ «О социальной защите инвалидов в Российской Федерации», из бюджетов муниципальных районов</t>
  </si>
  <si>
    <t>2 19 35543 05 0000 151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</si>
  <si>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</si>
  <si>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</si>
  <si>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</si>
  <si>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муниципальными учреждениями Администрации Суксунского муниципального района</t>
  </si>
  <si>
    <t>Прочие доходы от компенсации затрат  бюджетов муниципальных районов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</si>
  <si>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</si>
  <si>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</si>
  <si>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2 02 25516 05 0000 151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</si>
  <si>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</si>
  <si>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2 02 25519 05 0000 151</t>
  </si>
  <si>
    <t>Субсидии бюджетам муниципальных районов на поддержку отрасли культуры</t>
  </si>
  <si>
    <t>2 02 25558 05 0000 151</t>
  </si>
  <si>
    <t xml:space="preserve"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
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</si>
  <si>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</si>
  <si>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</si>
  <si>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2 02 30029 05 0000 151</t>
  </si>
  <si>
    <t>Субвенции бюджетам муниципальных районов на компенсацию части  платы, взимаемой с родителей (законных представителей) за просмотр и уход за детьми, посещающими образовательные организации, реализующие образовательные программы дошкольного образования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</si>
  <si>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</si>
  <si>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</si>
  <si>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</si>
  <si>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</si>
  <si>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2 19 25020 05 0000 151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</si>
  <si>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2015 -2020 годы из бюджетов муниципальных районов</t>
  </si>
  <si>
    <t>2 19 25097 05 0000 151</t>
  </si>
  <si>
    <t>Возврат остатков субсидий на создание 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</si>
  <si>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</si>
  <si>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</si>
  <si>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1 17 05050 05 0000 180</t>
  </si>
  <si>
    <t>2 02 15001 05 0000 151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</si>
  <si>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</si>
  <si>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</si>
  <si>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</si>
  <si>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2 02 19999 05 0000 151</t>
  </si>
  <si>
    <t>Прочие дотации бюджетам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</si>
  <si>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</si>
  <si>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излищне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излищне взысканные суммы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</si>
  <si>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</si>
  <si>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</si>
  <si>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Приложение  № 3</t>
  </si>
  <si>
    <t xml:space="preserve">Перечень главных администраторов
источников финансирования дефицита бюджета муниципального района
</t>
  </si>
  <si>
    <t>Код администратора</t>
  </si>
  <si>
    <t>Код классификации источников внутреннего финансирования дефицита</t>
  </si>
  <si>
    <t>Наименование  главных администраторов  источников финансирования дефицита бюджета муниципального района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</si>
  <si>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</si>
  <si>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Суксунского муниципального района</t>
  </si>
  <si>
    <t xml:space="preserve">Возврат прочих   бюджетных кредитов (ссуд), предоставленных бюджетами муниципальных районов  внутри  страны </t>
  </si>
  <si>
    <t>800</t>
  </si>
  <si>
    <t>Приложение № 7</t>
  </si>
  <si>
    <t>Приложение № 8</t>
  </si>
  <si>
    <t>92 0 00 SР040</t>
  </si>
  <si>
    <t>05 2 02 2Д030</t>
  </si>
  <si>
    <t>Разработка технической документации</t>
  </si>
  <si>
    <t>06 1 02 2Е040</t>
  </si>
  <si>
    <t>Приведение в нормативное состояние</t>
  </si>
  <si>
    <t>09 2 02 2Л130</t>
  </si>
  <si>
    <t>Проведение работ по оформлению невостребованных земельных долей и признанию права муниципальной собственности на них</t>
  </si>
  <si>
    <t>10 2 00 00000</t>
  </si>
  <si>
    <r>
      <t>Подпрограмма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</rPr>
      <t>»</t>
    </r>
  </si>
  <si>
    <t>10 2 01 00000</t>
  </si>
  <si>
    <r>
      <t>Основное мероприятие «Мероприятия по гражданской обороне по подготовке населения и организаций к действиям при ЧС в мирное и военное время</t>
    </r>
    <r>
      <rPr>
        <sz val="11"/>
        <rFont val="Calibri"/>
        <family val="2"/>
      </rPr>
      <t>»</t>
    </r>
  </si>
  <si>
    <t>10 2 01 2М020</t>
  </si>
  <si>
    <r>
      <t>Подготовка и содержание в готовности необходимых сил и средств для защиты населения и территорий Суксунского муниципального района от чрезвычайных ситуаций природного и техногенного характера</t>
    </r>
    <r>
      <rPr>
        <sz val="11"/>
        <color indexed="8"/>
        <rFont val="Times New Roman"/>
        <family val="1"/>
      </rPr>
      <t xml:space="preserve"> </t>
    </r>
  </si>
  <si>
    <t>05 2 02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</si>
  <si>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</si>
  <si>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91 0 00 00060</t>
  </si>
  <si>
    <t>Осушествление контроля за исполнением бюджетов поселений</t>
  </si>
  <si>
    <t>07 5 01 2И030</t>
  </si>
  <si>
    <t>Осуществление кассового обслуживания бюджетов поселений</t>
  </si>
  <si>
    <t>01 3 04 00000</t>
  </si>
  <si>
    <t>Основное мероприятие «Содействие обеспечению молодых семей доступным жильем»</t>
  </si>
  <si>
    <t>01 3 04 LC020</t>
  </si>
  <si>
    <t>Реализация мероприятий по обеспечению жильем молодых семей</t>
  </si>
  <si>
    <t>06 1 02 2Е010</t>
  </si>
  <si>
    <t>92 0 00 2Я030</t>
  </si>
  <si>
    <t>Разработка Стратегии социально-экономического развития муниципального района</t>
  </si>
  <si>
    <t>92 0 00 2Я050</t>
  </si>
  <si>
    <t xml:space="preserve">Ликвидация муниципальных учреждений </t>
  </si>
  <si>
    <t>06 2 02 2Е080</t>
  </si>
  <si>
    <t>Всего, тыс.рублей</t>
  </si>
  <si>
    <t xml:space="preserve">в том числе за счет средств, передаваемых из бюджета Пермского края, тыс.рублей </t>
  </si>
  <si>
    <t>Ключевское сельское поселение</t>
  </si>
  <si>
    <t xml:space="preserve">Размеры иных межбюджетных трансфертов из бюджета муниципального района, передаваемые в бюджеты поселений на 2018 год </t>
  </si>
  <si>
    <t>Размеры иных межбюджетных трансфертов, выделяемых из бюджета муниципального района органам местного самоуправления поселений на выполнение части полномочий по 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района, на 2018 год</t>
  </si>
  <si>
    <t>Приложение № 16</t>
  </si>
  <si>
    <t>Приложение № 26</t>
  </si>
  <si>
    <t>Приложение № 27</t>
  </si>
  <si>
    <t>муниципальные образования  Суксунского муниципального района по перечню согласно приложению 25</t>
  </si>
  <si>
    <t>муниципальные образования  Суксунского муниципального района по перечню согласно приложению 26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</si>
  <si>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</si>
  <si>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 xml:space="preserve">Иные межбюджетные трансферты, передаваемые в бюджет Суксунского городского поселения на финансовое обеспечение дорожной деятельности в отношении автомобильных дорог местного значения </t>
  </si>
  <si>
    <t>Приложение № 4</t>
  </si>
  <si>
    <t xml:space="preserve">                          к Решению Земского собрания</t>
  </si>
  <si>
    <t xml:space="preserve">                                    Суксунского муниципального района</t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</si>
  <si>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2018 год, тыс.рублей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</si>
  <si>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</si>
  <si>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</si>
  <si>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</si>
  <si>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</si>
  <si>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</si>
  <si>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</si>
  <si>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</si>
  <si>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</si>
  <si>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</si>
  <si>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</si>
  <si>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</si>
  <si>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</si>
  <si>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</si>
  <si>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</si>
  <si>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</si>
  <si>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</si>
  <si>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</si>
  <si>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</si>
  <si>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</si>
  <si>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>000 1 03 02000 01 0000 110</t>
  </si>
  <si>
    <t>Акциз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</si>
  <si>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</si>
  <si>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</si>
  <si>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</si>
  <si>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</si>
  <si>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</si>
  <si>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</si>
  <si>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</si>
  <si>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</si>
  <si>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</si>
  <si>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</si>
  <si>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</si>
  <si>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</si>
  <si>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</si>
  <si>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</si>
  <si>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</si>
  <si>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</si>
  <si>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</si>
  <si>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</si>
  <si>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</si>
  <si>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</si>
  <si>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</si>
  <si>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</si>
  <si>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</si>
  <si>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</si>
  <si>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>000 1 08 03010 01 0000 110</t>
  </si>
  <si>
    <t>Государственная пошлина по делам, расматриваемым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</si>
  <si>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</si>
  <si>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</si>
  <si>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</si>
  <si>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</si>
  <si>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000 1 11 05013 05 0000 120</t>
  </si>
  <si>
    <t>000 1 11 05013 13 0000 120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</si>
  <si>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</si>
  <si>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</si>
  <si>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</si>
  <si>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</si>
  <si>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</si>
  <si>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</si>
  <si>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</si>
  <si>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</si>
  <si>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</si>
  <si>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</si>
  <si>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</si>
  <si>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</si>
  <si>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000 1 13 02995 05 0000 130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</si>
  <si>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</si>
  <si>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</si>
  <si>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</si>
  <si>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</si>
  <si>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000 1 14 06013 05 0000 430</t>
  </si>
  <si>
    <t>000 1 14 06013 13 0000 430</t>
  </si>
  <si>
    <t>000 1 14 06313 10 0000 430</t>
  </si>
  <si>
    <t>000 1 14 06313 13 0000 430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</si>
  <si>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</si>
  <si>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</si>
  <si>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</si>
  <si>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118, статьей 119,1,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</t>
    </r>
  </si>
  <si>
    <t>000 1 16 18050 05 0000 140</t>
  </si>
  <si>
    <t>Денежные взыскания (штрафы) за нарушения  бюджетного законодательства  (в части бюджетов муниципальных районов)</t>
  </si>
  <si>
    <t>000 1 16 90050 05 0000 140</t>
  </si>
  <si>
    <t>Прочие поступления 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</si>
  <si>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</si>
  <si>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</si>
  <si>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000 2 02 15000 00 0000 151</t>
  </si>
  <si>
    <t xml:space="preserve">Дотации бюджетам бюджетной системы Российской Федерации </t>
  </si>
  <si>
    <t>000 2 02 15001 05 0000 151</t>
  </si>
  <si>
    <t>Дотация бюджетам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</si>
  <si>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</si>
  <si>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</si>
  <si>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000 2 02 29999 05 0000 151</t>
  </si>
  <si>
    <t xml:space="preserve">Прочие субсидии бюджетам муниципальных районов </t>
  </si>
  <si>
    <t>субсидии, передаваемые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</si>
  <si>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бюджетам муниципальных районов на приобретение путевок на санаторно-курортное лечение и оздоровление </t>
  </si>
  <si>
    <t>субсидии, передаваемые бюджетам муниципальных районов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</si>
  <si>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000 2 02 30000 00 0000 151</t>
  </si>
  <si>
    <t xml:space="preserve">Субвенции бюджетам бюджетной системы Российской Федерации </t>
  </si>
  <si>
    <t>000 2 02 30021 05 0000 151</t>
  </si>
  <si>
    <t>000 2 02 30024 05 0000 151</t>
  </si>
  <si>
    <t>единая субвенция определенная в бюджеты муниципальных районов на выполнение отдельных государственных полномочий в сфере образования</t>
  </si>
  <si>
    <t>субвенции бюджетам муниципальных районов на составление протоколов об  административных правонарушениях</t>
  </si>
  <si>
    <t>субвенции бюджетам муниципальных районов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</si>
  <si>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 xml:space="preserve">субвенции бюджетам муниципальных районов на образование комиссий по делам несовершеннолетних лиц и защите их прав и организацию их деятельности </t>
  </si>
  <si>
    <t>субвенции бюджетам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</si>
  <si>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муниципальных районов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</si>
  <si>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предоставление мер социальной поддержки педагогическим работникам образовательных государственных и муниципальных организаций, работающим и проживающим в сельской местности и поселках городского типа, по оплате жилого помещения и коммунальных услуг</t>
  </si>
  <si>
    <t>субвенции бюджетам муниципальных районов на 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</si>
  <si>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бюджетам муниципальных районов по организации оздоровления и отдыха детей</t>
  </si>
  <si>
    <t>субвенции бюджетам муниципальных районов на администрирование отдельных государственных полномочий по поддержке сельскохозяйственного производства</t>
  </si>
  <si>
    <t>субвенции бюджетам муниципальных районов на поддержку достижения целевых показателей региональных программ развития агропромышленного комплекса</t>
  </si>
  <si>
    <t>субвенции бюджетам муниципальных районов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</si>
  <si>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субвенции бюджетам муниципальных районов на осуществление полномочий по созданию и организации деятельности административных комиссий</t>
  </si>
  <si>
    <t>субвенции бюджетам муниципальных районов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</si>
  <si>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по обеспечению жилыми помещениями детяй-сирот и детей, оставщимся без попечения родителей, лиц из числа  детей-сирот и детей, оставщихся без попечения родителей</t>
  </si>
  <si>
    <t xml:space="preserve">Субвенции бюджетам муниципальных районов на администрирование полномочий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</si>
  <si>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000 2 02 30029 05 0000 151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</si>
  <si>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</si>
  <si>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000 2 02 35120 05 0000 151</t>
  </si>
  <si>
    <t>000 2 02 35930 05 0000 151</t>
  </si>
  <si>
    <t>Субвенции бюджетам муниципальных районов на государственную регистрацию актов гражданского состояния</t>
  </si>
  <si>
    <t>000 2 02 39999 05 0000 151</t>
  </si>
  <si>
    <t>субвенции бюджетам муниципальных районов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</si>
  <si>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000 2 02 40000 00 0000 000 </t>
  </si>
  <si>
    <t>Иные межбюджетные трансферты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</si>
  <si>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</si>
  <si>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</si>
  <si>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Суксунское городское поселение</t>
  </si>
  <si>
    <t>Киселевское сельское поселение</t>
  </si>
  <si>
    <t>Поедугинское сельское поселение</t>
  </si>
  <si>
    <t>Приложение № 5</t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</si>
  <si>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 на 2019-2020 годы, тыс.рублей</t>
  </si>
  <si>
    <t>НАЛОГИ НА ТОВАРЫ (РАБОТЫ, УСЛУГИ),РЕАЛИЗУЕМЫЕ НА ТЕРРИТОРИИ РОССИЙСКОЙ ФЕДЕРАЦИИ</t>
  </si>
  <si>
    <t>Государственная пошлина по делам, расматриваемым в судах общей юрисдикции, мировыми судьями (за исключением Верховного суда Российской Федерации)</t>
  </si>
  <si>
    <t>Доходы, полученные в виде арендной либо иной 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</si>
  <si>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</t>
    </r>
  </si>
  <si>
    <t>Прочие поступления от денежных взысканий  (штрафов) и иных сумм в возмещение ущерба, зачисляемые в  бюджеты муниципальных районов</t>
  </si>
  <si>
    <t>Дотация бюджетам муниципальных районов на выравнивание  бюджетной обеспеченности</t>
  </si>
  <si>
    <t>субвенции бюджетам муниципальных районов на администрирование полномочий на предоставление  выплаты компенсации части родительской платы за присмотр и уход за ребенком в образовательных организациях, реализующих образовательную  программу дошкольного образования</t>
  </si>
  <si>
    <t>000 2 02 35082 05 0000 151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</si>
  <si>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</si>
  <si>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 xml:space="preserve">   </t>
  </si>
  <si>
    <t>от 21.12.2017 № 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</si>
</sst>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?"/>
    <numFmt numFmtId="175" formatCode="#,##0.000"/>
    <numFmt numFmtId="176" formatCode="0.000"/>
    <numFmt numFmtId="177" formatCode="_-* #,##0.0_р_._-;\-* #,##0.0_р_._-;_-* &quot;-&quot;??_р_._-;_-@_-"/>
    <numFmt numFmtId="178" formatCode="0.000%"/>
    <numFmt numFmtId="179" formatCode="#,##0.0000"/>
    <numFmt numFmtId="180" formatCode="#,##0.00000"/>
    <numFmt numFmtId="181" formatCode="#,##0.000000"/>
    <numFmt numFmtId="182" formatCode="#,##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_-* #,##0.000&quot;р.&quot;_-;\-* #,##0.000&quot;р.&quot;_-;_-* &quot;-&quot;??&quot;р.&quot;_-;_-@_-"/>
    <numFmt numFmtId="189" formatCode="#,##0.0_р_.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 CYR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36" borderId="0" applyNumberFormat="0" applyBorder="0" applyAlignment="0" applyProtection="0"/>
    <xf numFmtId="0" fontId="11" fillId="50" borderId="1" applyNumberFormat="0" applyAlignment="0" applyProtection="0"/>
    <xf numFmtId="0" fontId="12" fillId="37" borderId="2" applyNumberFormat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8" borderId="1" applyNumberFormat="0" applyAlignment="0" applyProtection="0"/>
    <xf numFmtId="0" fontId="20" fillId="0" borderId="6" applyNumberFormat="0" applyFill="0" applyAlignment="0" applyProtection="0"/>
    <xf numFmtId="0" fontId="21" fillId="48" borderId="0" applyNumberFormat="0" applyBorder="0" applyAlignment="0" applyProtection="0"/>
    <xf numFmtId="0" fontId="22" fillId="0" borderId="0">
      <alignment/>
      <protection/>
    </xf>
    <xf numFmtId="0" fontId="6" fillId="47" borderId="7" applyNumberFormat="0" applyFont="0" applyAlignment="0" applyProtection="0"/>
    <xf numFmtId="0" fontId="23" fillId="50" borderId="8" applyNumberFormat="0" applyAlignment="0" applyProtection="0"/>
    <xf numFmtId="4" fontId="24" fillId="55" borderId="9" applyNumberFormat="0" applyProtection="0">
      <alignment vertical="center"/>
    </xf>
    <xf numFmtId="4" fontId="25" fillId="55" borderId="9" applyNumberFormat="0" applyProtection="0">
      <alignment vertical="center"/>
    </xf>
    <xf numFmtId="4" fontId="24" fillId="55" borderId="9" applyNumberFormat="0" applyProtection="0">
      <alignment horizontal="left" vertical="center" indent="1"/>
    </xf>
    <xf numFmtId="0" fontId="24" fillId="55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56" borderId="9" applyNumberFormat="0" applyProtection="0">
      <alignment horizontal="right" vertical="center"/>
    </xf>
    <xf numFmtId="4" fontId="7" fillId="57" borderId="9" applyNumberFormat="0" applyProtection="0">
      <alignment horizontal="right" vertical="center"/>
    </xf>
    <xf numFmtId="4" fontId="7" fillId="58" borderId="9" applyNumberFormat="0" applyProtection="0">
      <alignment horizontal="right" vertical="center"/>
    </xf>
    <xf numFmtId="4" fontId="7" fillId="59" borderId="9" applyNumberFormat="0" applyProtection="0">
      <alignment horizontal="right" vertical="center"/>
    </xf>
    <xf numFmtId="4" fontId="7" fillId="15" borderId="9" applyNumberFormat="0" applyProtection="0">
      <alignment horizontal="right" vertical="center"/>
    </xf>
    <xf numFmtId="4" fontId="7" fillId="60" borderId="9" applyNumberFormat="0" applyProtection="0">
      <alignment horizontal="right" vertical="center"/>
    </xf>
    <xf numFmtId="4" fontId="7" fillId="61" borderId="9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7" fillId="63" borderId="0" applyNumberFormat="0" applyProtection="0">
      <alignment horizontal="left" vertical="center" indent="1"/>
    </xf>
    <xf numFmtId="4" fontId="26" fillId="14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7" fillId="6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6" fillId="14" borderId="9" applyNumberFormat="0" applyProtection="0">
      <alignment horizontal="left" vertical="center" indent="1"/>
    </xf>
    <xf numFmtId="0" fontId="30" fillId="16" borderId="11" applyNumberFormat="0" applyProtection="0">
      <alignment horizontal="left" vertical="center" indent="1"/>
    </xf>
    <xf numFmtId="0" fontId="6" fillId="14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30" fillId="64" borderId="11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30" fillId="6" borderId="11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63" borderId="9" applyNumberFormat="0" applyProtection="0">
      <alignment horizontal="left" vertical="center" indent="1"/>
    </xf>
    <xf numFmtId="0" fontId="6" fillId="63" borderId="9" applyNumberFormat="0" applyProtection="0">
      <alignment horizontal="left" vertical="top" indent="1"/>
    </xf>
    <xf numFmtId="0" fontId="6" fillId="5" borderId="12" applyNumberFormat="0">
      <alignment/>
      <protection locked="0"/>
    </xf>
    <xf numFmtId="0" fontId="27" fillId="14" borderId="13" applyBorder="0">
      <alignment/>
      <protection/>
    </xf>
    <xf numFmtId="4" fontId="7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63" borderId="9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28" fillId="63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29" fillId="65" borderId="0" applyNumberFormat="0" applyProtection="0">
      <alignment horizontal="left" vertical="center" indent="1"/>
    </xf>
    <xf numFmtId="0" fontId="30" fillId="66" borderId="12">
      <alignment/>
      <protection/>
    </xf>
    <xf numFmtId="4" fontId="31" fillId="63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70" fillId="67" borderId="0" applyNumberFormat="0" applyBorder="0" applyAlignment="0" applyProtection="0"/>
    <xf numFmtId="0" fontId="70" fillId="68" borderId="0" applyNumberFormat="0" applyBorder="0" applyAlignment="0" applyProtection="0"/>
    <xf numFmtId="0" fontId="70" fillId="69" borderId="0" applyNumberFormat="0" applyBorder="0" applyAlignment="0" applyProtection="0"/>
    <xf numFmtId="0" fontId="70" fillId="70" borderId="0" applyNumberFormat="0" applyBorder="0" applyAlignment="0" applyProtection="0"/>
    <xf numFmtId="0" fontId="70" fillId="71" borderId="0" applyNumberFormat="0" applyBorder="0" applyAlignment="0" applyProtection="0"/>
    <xf numFmtId="0" fontId="70" fillId="72" borderId="0" applyNumberFormat="0" applyBorder="0" applyAlignment="0" applyProtection="0"/>
    <xf numFmtId="0" fontId="71" fillId="73" borderId="15" applyNumberFormat="0" applyAlignment="0" applyProtection="0"/>
    <xf numFmtId="0" fontId="72" fillId="74" borderId="16" applyNumberFormat="0" applyAlignment="0" applyProtection="0"/>
    <xf numFmtId="0" fontId="73" fillId="74" borderId="15" applyNumberFormat="0" applyAlignment="0" applyProtection="0"/>
    <xf numFmtId="0" fontId="7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0" applyNumberFormat="0" applyFill="0" applyAlignment="0" applyProtection="0"/>
    <xf numFmtId="0" fontId="79" fillId="75" borderId="21" applyNumberFormat="0" applyAlignment="0" applyProtection="0"/>
    <xf numFmtId="0" fontId="80" fillId="0" borderId="0" applyNumberFormat="0" applyFill="0" applyBorder="0" applyAlignment="0" applyProtection="0"/>
    <xf numFmtId="0" fontId="81" fillId="7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77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0" fillId="77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2" fillId="0" borderId="0" applyNumberFormat="0" applyFill="0" applyBorder="0" applyAlignment="0" applyProtection="0"/>
    <xf numFmtId="0" fontId="83" fillId="78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79" borderId="22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23" applyNumberFormat="0" applyFill="0" applyAlignment="0" applyProtection="0"/>
    <xf numFmtId="0" fontId="34" fillId="0" borderId="0">
      <alignment/>
      <protection/>
    </xf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80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5" fillId="0" borderId="0" xfId="195" applyFont="1">
      <alignment/>
      <protection/>
    </xf>
    <xf numFmtId="0" fontId="36" fillId="0" borderId="0" xfId="195" applyFont="1" applyAlignment="1">
      <alignment horizontal="right"/>
      <protection/>
    </xf>
    <xf numFmtId="0" fontId="37" fillId="0" borderId="12" xfId="0" applyFont="1" applyBorder="1" applyAlignment="1">
      <alignment/>
    </xf>
    <xf numFmtId="0" fontId="37" fillId="0" borderId="12" xfId="0" applyFont="1" applyFill="1" applyBorder="1" applyAlignment="1">
      <alignment horizontal="justify" wrapText="1"/>
    </xf>
    <xf numFmtId="0" fontId="37" fillId="0" borderId="12" xfId="0" applyNumberFormat="1" applyFont="1" applyFill="1" applyBorder="1" applyAlignment="1">
      <alignment horizontal="justify" vertical="center" wrapText="1"/>
    </xf>
    <xf numFmtId="1" fontId="37" fillId="0" borderId="12" xfId="0" applyNumberFormat="1" applyFont="1" applyBorder="1" applyAlignment="1">
      <alignment/>
    </xf>
    <xf numFmtId="49" fontId="37" fillId="0" borderId="12" xfId="0" applyNumberFormat="1" applyFont="1" applyFill="1" applyBorder="1" applyAlignment="1">
      <alignment horizontal="justify" vertical="center" wrapText="1"/>
    </xf>
    <xf numFmtId="0" fontId="37" fillId="0" borderId="12" xfId="0" applyNumberFormat="1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38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8" fillId="0" borderId="0" xfId="0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37" fillId="0" borderId="0" xfId="0" applyFont="1" applyAlignment="1">
      <alignment/>
    </xf>
    <xf numFmtId="0" fontId="43" fillId="0" borderId="0" xfId="0" applyFont="1" applyAlignment="1">
      <alignment/>
    </xf>
    <xf numFmtId="173" fontId="43" fillId="0" borderId="0" xfId="0" applyNumberFormat="1" applyFont="1" applyAlignment="1">
      <alignment horizontal="center"/>
    </xf>
    <xf numFmtId="173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73" fontId="37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173" fontId="37" fillId="0" borderId="12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3" fillId="0" borderId="0" xfId="0" applyFont="1" applyAlignment="1">
      <alignment horizontal="right"/>
    </xf>
    <xf numFmtId="172" fontId="43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 vertical="top" wrapText="1"/>
    </xf>
    <xf numFmtId="0" fontId="2" fillId="0" borderId="0" xfId="197" applyFont="1" applyFill="1" applyAlignment="1">
      <alignment horizontal="right"/>
      <protection/>
    </xf>
    <xf numFmtId="22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justify" vertical="top" wrapText="1"/>
    </xf>
    <xf numFmtId="3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justify" wrapText="1"/>
    </xf>
    <xf numFmtId="0" fontId="37" fillId="0" borderId="24" xfId="0" applyFont="1" applyBorder="1" applyAlignment="1">
      <alignment wrapText="1"/>
    </xf>
    <xf numFmtId="0" fontId="37" fillId="0" borderId="24" xfId="0" applyFont="1" applyBorder="1" applyAlignment="1">
      <alignment horizontal="justify" wrapText="1"/>
    </xf>
    <xf numFmtId="0" fontId="3" fillId="0" borderId="12" xfId="0" applyFont="1" applyBorder="1" applyAlignment="1">
      <alignment/>
    </xf>
    <xf numFmtId="0" fontId="0" fillId="0" borderId="0" xfId="0" applyAlignment="1">
      <alignment horizontal="justify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0" fontId="37" fillId="0" borderId="0" xfId="0" applyFont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0" fontId="5" fillId="0" borderId="12" xfId="188" applyFont="1" applyBorder="1" applyAlignment="1">
      <alignment horizontal="justify" vertical="top" wrapText="1"/>
      <protection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justify" vertical="center" wrapText="1"/>
    </xf>
    <xf numFmtId="173" fontId="37" fillId="0" borderId="12" xfId="0" applyNumberFormat="1" applyFont="1" applyFill="1" applyBorder="1" applyAlignment="1">
      <alignment horizontal="center"/>
    </xf>
    <xf numFmtId="173" fontId="43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37" fillId="0" borderId="12" xfId="0" applyFont="1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2" fillId="0" borderId="12" xfId="188" applyNumberFormat="1" applyFont="1" applyBorder="1" applyAlignment="1">
      <alignment horizontal="center" vertical="center"/>
      <protection/>
    </xf>
    <xf numFmtId="0" fontId="2" fillId="0" borderId="12" xfId="188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12" xfId="190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vertical="center" wrapText="1"/>
    </xf>
    <xf numFmtId="49" fontId="2" fillId="0" borderId="12" xfId="190" applyNumberFormat="1" applyFont="1" applyFill="1" applyBorder="1" applyAlignment="1">
      <alignment horizontal="justify" vertical="center" wrapText="1"/>
      <protection/>
    </xf>
    <xf numFmtId="0" fontId="4" fillId="0" borderId="12" xfId="190" applyNumberFormat="1" applyFont="1" applyFill="1" applyBorder="1" applyAlignment="1">
      <alignment horizontal="right" vertical="center" wrapText="1"/>
      <protection/>
    </xf>
    <xf numFmtId="0" fontId="5" fillId="0" borderId="12" xfId="188" applyFont="1" applyBorder="1" applyAlignment="1">
      <alignment vertical="center" wrapText="1"/>
      <protection/>
    </xf>
    <xf numFmtId="0" fontId="2" fillId="0" borderId="25" xfId="0" applyFont="1" applyBorder="1" applyAlignment="1">
      <alignment horizontal="center" vertical="top" wrapText="1"/>
    </xf>
    <xf numFmtId="0" fontId="2" fillId="0" borderId="12" xfId="190" applyFont="1" applyBorder="1" applyAlignment="1">
      <alignment horizontal="justify" vertical="center" wrapText="1"/>
      <protection/>
    </xf>
    <xf numFmtId="0" fontId="2" fillId="0" borderId="12" xfId="190" applyFont="1" applyBorder="1" applyAlignment="1">
      <alignment horizontal="right" vertical="center" wrapText="1"/>
      <protection/>
    </xf>
    <xf numFmtId="49" fontId="2" fillId="0" borderId="12" xfId="190" applyNumberFormat="1" applyFont="1" applyFill="1" applyBorder="1" applyAlignment="1">
      <alignment horizontal="right" vertical="center" wrapText="1"/>
      <protection/>
    </xf>
    <xf numFmtId="0" fontId="2" fillId="0" borderId="12" xfId="190" applyFont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justify" vertical="top" wrapText="1"/>
    </xf>
    <xf numFmtId="2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172" fontId="3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47" fillId="0" borderId="0" xfId="193" applyFont="1" applyAlignment="1">
      <alignment horizontal="center" vertical="center"/>
      <protection/>
    </xf>
    <xf numFmtId="0" fontId="69" fillId="0" borderId="0" xfId="193">
      <alignment/>
      <protection/>
    </xf>
    <xf numFmtId="0" fontId="3" fillId="0" borderId="0" xfId="193" applyFont="1" applyAlignment="1">
      <alignment horizontal="center"/>
      <protection/>
    </xf>
    <xf numFmtId="0" fontId="3" fillId="0" borderId="0" xfId="193" applyFont="1" applyAlignment="1">
      <alignment horizontal="center" wrapText="1"/>
      <protection/>
    </xf>
    <xf numFmtId="0" fontId="47" fillId="0" borderId="0" xfId="193" applyFont="1" applyAlignment="1">
      <alignment horizontal="center" vertical="top"/>
      <protection/>
    </xf>
    <xf numFmtId="3" fontId="2" fillId="0" borderId="12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justify"/>
    </xf>
    <xf numFmtId="0" fontId="3" fillId="0" borderId="0" xfId="0" applyFont="1" applyAlignment="1">
      <alignment horizontal="justify" vertical="top"/>
    </xf>
    <xf numFmtId="0" fontId="49" fillId="0" borderId="12" xfId="190" applyFont="1" applyBorder="1" applyAlignment="1">
      <alignment horizontal="center" vertical="center" wrapText="1"/>
      <protection/>
    </xf>
    <xf numFmtId="173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wrapText="1"/>
    </xf>
    <xf numFmtId="0" fontId="5" fillId="0" borderId="25" xfId="0" applyFont="1" applyBorder="1" applyAlignment="1">
      <alignment wrapText="1"/>
    </xf>
    <xf numFmtId="173" fontId="2" fillId="0" borderId="12" xfId="0" applyNumberFormat="1" applyFont="1" applyFill="1" applyBorder="1" applyAlignment="1">
      <alignment horizontal="center" wrapText="1"/>
    </xf>
    <xf numFmtId="0" fontId="2" fillId="0" borderId="12" xfId="190" applyFont="1" applyFill="1" applyBorder="1" applyAlignment="1">
      <alignment horizontal="left" vertical="top" wrapText="1"/>
      <protection/>
    </xf>
    <xf numFmtId="173" fontId="4" fillId="0" borderId="12" xfId="190" applyNumberFormat="1" applyFont="1" applyBorder="1" applyAlignment="1">
      <alignment horizontal="center" vertical="center" wrapText="1"/>
      <protection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37" fillId="0" borderId="12" xfId="0" applyFont="1" applyFill="1" applyBorder="1" applyAlignment="1">
      <alignment horizontal="justify" vertical="center" wrapText="1"/>
    </xf>
    <xf numFmtId="173" fontId="37" fillId="0" borderId="12" xfId="170" applyNumberFormat="1" applyFont="1" applyBorder="1" applyAlignment="1">
      <alignment horizontal="center" vertical="center" wrapText="1"/>
      <protection/>
    </xf>
    <xf numFmtId="173" fontId="37" fillId="0" borderId="12" xfId="170" applyNumberFormat="1" applyFont="1" applyFill="1" applyBorder="1" applyAlignment="1">
      <alignment horizontal="center" vertical="center" wrapText="1"/>
      <protection/>
    </xf>
    <xf numFmtId="173" fontId="37" fillId="0" borderId="12" xfId="169" applyNumberFormat="1" applyFont="1" applyBorder="1" applyAlignment="1">
      <alignment horizontal="center" vertical="center" wrapText="1"/>
      <protection/>
    </xf>
    <xf numFmtId="173" fontId="37" fillId="0" borderId="12" xfId="135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4" fillId="0" borderId="12" xfId="190" applyNumberFormat="1" applyFont="1" applyFill="1" applyBorder="1" applyAlignment="1">
      <alignment horizontal="center" vertical="center" wrapText="1"/>
      <protection/>
    </xf>
    <xf numFmtId="4" fontId="2" fillId="0" borderId="12" xfId="190" applyNumberFormat="1" applyFont="1" applyBorder="1" applyAlignment="1">
      <alignment horizontal="center" vertical="center" wrapText="1"/>
      <protection/>
    </xf>
    <xf numFmtId="4" fontId="2" fillId="0" borderId="12" xfId="190" applyNumberFormat="1" applyFont="1" applyFill="1" applyBorder="1" applyAlignment="1">
      <alignment horizontal="center" vertical="center" wrapText="1"/>
      <protection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justify" wrapText="1"/>
    </xf>
    <xf numFmtId="0" fontId="37" fillId="0" borderId="12" xfId="0" applyFont="1" applyFill="1" applyBorder="1" applyAlignment="1">
      <alignment horizontal="center"/>
    </xf>
    <xf numFmtId="173" fontId="37" fillId="0" borderId="12" xfId="0" applyNumberFormat="1" applyFont="1" applyBorder="1" applyAlignment="1">
      <alignment horizontal="center" wrapText="1"/>
    </xf>
    <xf numFmtId="4" fontId="37" fillId="0" borderId="12" xfId="0" applyNumberFormat="1" applyFont="1" applyBorder="1" applyAlignment="1">
      <alignment horizontal="center" wrapText="1"/>
    </xf>
    <xf numFmtId="4" fontId="37" fillId="0" borderId="12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horizontal="justify" vertical="center" wrapText="1"/>
    </xf>
    <xf numFmtId="0" fontId="37" fillId="0" borderId="12" xfId="0" applyFont="1" applyBorder="1" applyAlignment="1">
      <alignment horizontal="right" wrapText="1"/>
    </xf>
    <xf numFmtId="0" fontId="37" fillId="0" borderId="12" xfId="0" applyFont="1" applyFill="1" applyBorder="1" applyAlignment="1">
      <alignment horizontal="justify" wrapText="1"/>
    </xf>
    <xf numFmtId="0" fontId="3" fillId="0" borderId="0" xfId="0" applyFont="1" applyAlignment="1">
      <alignment horizontal="center" vertical="top" wrapText="1"/>
    </xf>
    <xf numFmtId="0" fontId="42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4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2" xfId="194" applyNumberFormat="1" applyFont="1" applyFill="1" applyBorder="1" applyAlignment="1">
      <alignment horizontal="center" vertical="center"/>
      <protection/>
    </xf>
    <xf numFmtId="0" fontId="2" fillId="0" borderId="12" xfId="194" applyNumberFormat="1" applyFont="1" applyFill="1" applyBorder="1" applyAlignment="1">
      <alignment horizontal="justify" vertical="center" wrapText="1"/>
      <protection/>
    </xf>
    <xf numFmtId="0" fontId="2" fillId="0" borderId="12" xfId="0" applyFont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justify" vertical="top" wrapText="1" shrinkToFit="1"/>
    </xf>
    <xf numFmtId="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justify" wrapText="1"/>
    </xf>
    <xf numFmtId="4" fontId="4" fillId="0" borderId="12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53" fillId="0" borderId="0" xfId="0" applyFont="1" applyFill="1" applyAlignment="1">
      <alignment/>
    </xf>
    <xf numFmtId="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88" fillId="0" borderId="12" xfId="0" applyFont="1" applyFill="1" applyBorder="1" applyAlignment="1">
      <alignment horizontal="justify" wrapText="1"/>
    </xf>
    <xf numFmtId="0" fontId="89" fillId="0" borderId="12" xfId="0" applyFont="1" applyFill="1" applyBorder="1" applyAlignment="1">
      <alignment vertical="center" wrapText="1"/>
    </xf>
    <xf numFmtId="0" fontId="88" fillId="0" borderId="12" xfId="0" applyFont="1" applyFill="1" applyBorder="1" applyAlignment="1">
      <alignment horizontal="justify" vertical="center" wrapText="1"/>
    </xf>
    <xf numFmtId="0" fontId="88" fillId="0" borderId="12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center"/>
    </xf>
    <xf numFmtId="4" fontId="40" fillId="0" borderId="0" xfId="0" applyNumberFormat="1" applyFont="1" applyFill="1" applyAlignment="1">
      <alignment/>
    </xf>
    <xf numFmtId="4" fontId="40" fillId="81" borderId="0" xfId="0" applyNumberFormat="1" applyFont="1" applyFill="1" applyAlignment="1">
      <alignment horizontal="center"/>
    </xf>
    <xf numFmtId="4" fontId="0" fillId="81" borderId="0" xfId="0" applyNumberForma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justify" vertical="top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25" xfId="0" applyNumberFormat="1" applyFont="1" applyFill="1" applyBorder="1" applyAlignment="1">
      <alignment horizontal="justify" vertical="center" wrapText="1"/>
    </xf>
    <xf numFmtId="173" fontId="2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/>
    </xf>
    <xf numFmtId="0" fontId="2" fillId="0" borderId="0" xfId="188" applyFont="1" applyAlignment="1">
      <alignment horizontal="justify" vertical="center"/>
      <protection/>
    </xf>
    <xf numFmtId="49" fontId="2" fillId="0" borderId="0" xfId="196" applyNumberFormat="1" applyFont="1" applyFill="1">
      <alignment/>
      <protection/>
    </xf>
    <xf numFmtId="49" fontId="2" fillId="0" borderId="0" xfId="196" applyNumberFormat="1" applyFont="1" applyFill="1" applyAlignment="1">
      <alignment horizontal="right"/>
      <protection/>
    </xf>
    <xf numFmtId="0" fontId="2" fillId="0" borderId="0" xfId="188" applyFont="1">
      <alignment/>
      <protection/>
    </xf>
    <xf numFmtId="0" fontId="2" fillId="0" borderId="0" xfId="175" applyFont="1" applyAlignment="1">
      <alignment horizontal="right"/>
      <protection/>
    </xf>
    <xf numFmtId="49" fontId="2" fillId="0" borderId="0" xfId="196" applyNumberFormat="1" applyFont="1" applyFill="1" applyAlignment="1">
      <alignment horizontal="justify" vertical="center"/>
      <protection/>
    </xf>
    <xf numFmtId="0" fontId="4" fillId="0" borderId="0" xfId="188" applyFont="1" applyAlignment="1">
      <alignment horizontal="center" vertical="center" wrapText="1"/>
      <protection/>
    </xf>
    <xf numFmtId="0" fontId="4" fillId="0" borderId="0" xfId="188" applyFont="1" applyAlignment="1">
      <alignment horizontal="justify" vertical="center" wrapText="1"/>
      <protection/>
    </xf>
    <xf numFmtId="0" fontId="2" fillId="0" borderId="0" xfId="188" applyFont="1" applyBorder="1" applyAlignment="1">
      <alignment horizontal="justify" vertical="center"/>
      <protection/>
    </xf>
    <xf numFmtId="0" fontId="2" fillId="0" borderId="0" xfId="188" applyFont="1" applyBorder="1" applyAlignment="1">
      <alignment horizontal="right"/>
      <protection/>
    </xf>
    <xf numFmtId="0" fontId="2" fillId="0" borderId="12" xfId="188" applyFont="1" applyBorder="1" applyAlignment="1">
      <alignment horizontal="center" vertical="center" wrapText="1"/>
      <protection/>
    </xf>
    <xf numFmtId="0" fontId="5" fillId="0" borderId="12" xfId="188" applyFont="1" applyBorder="1" applyAlignment="1">
      <alignment horizontal="center" vertical="center" wrapText="1"/>
      <protection/>
    </xf>
    <xf numFmtId="0" fontId="4" fillId="0" borderId="12" xfId="188" applyFont="1" applyBorder="1" applyAlignment="1">
      <alignment horizontal="justify" vertical="center" wrapText="1"/>
      <protection/>
    </xf>
    <xf numFmtId="0" fontId="2" fillId="0" borderId="12" xfId="188" applyFont="1" applyBorder="1" applyAlignment="1">
      <alignment horizontal="center" vertical="top" wrapText="1"/>
      <protection/>
    </xf>
    <xf numFmtId="0" fontId="2" fillId="0" borderId="12" xfId="188" applyFont="1" applyBorder="1" applyAlignment="1">
      <alignment horizontal="center" vertical="top"/>
      <protection/>
    </xf>
    <xf numFmtId="0" fontId="2" fillId="0" borderId="0" xfId="188" applyFont="1" applyAlignment="1">
      <alignment vertical="top"/>
      <protection/>
    </xf>
    <xf numFmtId="0" fontId="2" fillId="0" borderId="12" xfId="188" applyFont="1" applyBorder="1" applyAlignment="1">
      <alignment horizontal="justify" vertical="center" wrapText="1"/>
      <protection/>
    </xf>
    <xf numFmtId="0" fontId="4" fillId="0" borderId="12" xfId="0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189" applyFont="1" applyBorder="1" applyAlignment="1">
      <alignment horizontal="center" vertical="center"/>
      <protection/>
    </xf>
    <xf numFmtId="0" fontId="90" fillId="0" borderId="0" xfId="182" applyFont="1" applyAlignment="1">
      <alignment horizontal="right"/>
      <protection/>
    </xf>
    <xf numFmtId="0" fontId="0" fillId="0" borderId="0" xfId="172">
      <alignment/>
      <protection/>
    </xf>
    <xf numFmtId="0" fontId="91" fillId="0" borderId="0" xfId="182" applyFont="1" applyAlignment="1">
      <alignment horizontal="right"/>
      <protection/>
    </xf>
    <xf numFmtId="0" fontId="91" fillId="0" borderId="0" xfId="182" applyFont="1" applyAlignment="1">
      <alignment horizontal="center"/>
      <protection/>
    </xf>
    <xf numFmtId="0" fontId="92" fillId="0" borderId="12" xfId="182" applyFont="1" applyBorder="1" applyAlignment="1">
      <alignment horizontal="center" wrapText="1"/>
      <protection/>
    </xf>
    <xf numFmtId="0" fontId="92" fillId="0" borderId="12" xfId="182" applyFont="1" applyBorder="1" applyAlignment="1">
      <alignment horizontal="center" vertical="center" wrapText="1"/>
      <protection/>
    </xf>
    <xf numFmtId="0" fontId="93" fillId="0" borderId="12" xfId="182" applyFont="1" applyBorder="1" applyAlignment="1">
      <alignment horizontal="center" wrapText="1"/>
      <protection/>
    </xf>
    <xf numFmtId="0" fontId="93" fillId="0" borderId="12" xfId="182" applyFont="1" applyBorder="1" applyAlignment="1">
      <alignment horizontal="center" vertical="center" wrapText="1"/>
      <protection/>
    </xf>
    <xf numFmtId="0" fontId="91" fillId="0" borderId="12" xfId="182" applyFont="1" applyBorder="1" applyAlignment="1">
      <alignment horizontal="center" wrapText="1"/>
      <protection/>
    </xf>
    <xf numFmtId="0" fontId="90" fillId="0" borderId="25" xfId="182" applyFont="1" applyBorder="1" applyAlignment="1">
      <alignment horizontal="center" vertical="center" wrapText="1"/>
      <protection/>
    </xf>
    <xf numFmtId="0" fontId="91" fillId="0" borderId="25" xfId="182" applyFont="1" applyBorder="1" applyAlignment="1">
      <alignment horizontal="center" vertical="top" wrapText="1"/>
      <protection/>
    </xf>
    <xf numFmtId="0" fontId="91" fillId="0" borderId="26" xfId="182" applyFont="1" applyBorder="1" applyAlignment="1">
      <alignment horizontal="center" wrapText="1"/>
      <protection/>
    </xf>
    <xf numFmtId="0" fontId="94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top" wrapText="1"/>
    </xf>
    <xf numFmtId="0" fontId="90" fillId="0" borderId="12" xfId="182" applyFont="1" applyBorder="1" applyAlignment="1">
      <alignment horizontal="center" wrapText="1"/>
      <protection/>
    </xf>
    <xf numFmtId="0" fontId="90" fillId="0" borderId="12" xfId="182" applyFont="1" applyFill="1" applyBorder="1" applyAlignment="1">
      <alignment horizontal="center" vertical="center" wrapText="1"/>
      <protection/>
    </xf>
    <xf numFmtId="0" fontId="37" fillId="0" borderId="12" xfId="172" applyFont="1" applyFill="1" applyBorder="1" applyAlignment="1">
      <alignment horizontal="justify" vertical="center" wrapText="1"/>
      <protection/>
    </xf>
    <xf numFmtId="0" fontId="90" fillId="0" borderId="12" xfId="172" applyFont="1" applyFill="1" applyBorder="1" applyAlignment="1">
      <alignment horizontal="center" vertical="center"/>
      <protection/>
    </xf>
    <xf numFmtId="0" fontId="90" fillId="0" borderId="12" xfId="172" applyNumberFormat="1" applyFont="1" applyBorder="1" applyAlignment="1">
      <alignment horizontal="justify" vertical="center" wrapText="1"/>
      <protection/>
    </xf>
    <xf numFmtId="0" fontId="90" fillId="0" borderId="12" xfId="182" applyFont="1" applyBorder="1" applyAlignment="1">
      <alignment horizontal="center" vertical="center" wrapText="1"/>
      <protection/>
    </xf>
    <xf numFmtId="0" fontId="90" fillId="0" borderId="12" xfId="182" applyFont="1" applyBorder="1" applyAlignment="1">
      <alignment horizontal="justify" vertical="top" wrapText="1"/>
      <protection/>
    </xf>
    <xf numFmtId="0" fontId="90" fillId="0" borderId="25" xfId="182" applyFont="1" applyBorder="1" applyAlignment="1">
      <alignment horizontal="justify" vertical="top" wrapText="1"/>
      <protection/>
    </xf>
    <xf numFmtId="0" fontId="90" fillId="0" borderId="26" xfId="182" applyFont="1" applyBorder="1" applyAlignment="1">
      <alignment horizontal="center" wrapText="1"/>
      <protection/>
    </xf>
    <xf numFmtId="0" fontId="90" fillId="0" borderId="12" xfId="182" applyFont="1" applyBorder="1" applyAlignment="1">
      <alignment horizontal="center" vertical="center"/>
      <protection/>
    </xf>
    <xf numFmtId="0" fontId="90" fillId="0" borderId="12" xfId="182" applyFont="1" applyBorder="1" applyAlignment="1">
      <alignment horizontal="justify" vertical="center" wrapText="1"/>
      <protection/>
    </xf>
    <xf numFmtId="0" fontId="90" fillId="0" borderId="25" xfId="182" applyFont="1" applyBorder="1" applyAlignment="1">
      <alignment horizontal="center" vertical="center"/>
      <protection/>
    </xf>
    <xf numFmtId="0" fontId="90" fillId="0" borderId="25" xfId="182" applyFont="1" applyBorder="1" applyAlignment="1">
      <alignment horizontal="justify" vertical="center" wrapText="1"/>
      <protection/>
    </xf>
    <xf numFmtId="0" fontId="90" fillId="0" borderId="12" xfId="182" applyFont="1" applyFill="1" applyBorder="1" applyAlignment="1">
      <alignment horizontal="center" wrapText="1"/>
      <protection/>
    </xf>
    <xf numFmtId="0" fontId="90" fillId="0" borderId="12" xfId="182" applyFont="1" applyFill="1" applyBorder="1" applyAlignment="1">
      <alignment horizontal="center" vertical="center"/>
      <protection/>
    </xf>
    <xf numFmtId="1" fontId="90" fillId="0" borderId="12" xfId="172" applyNumberFormat="1" applyFont="1" applyFill="1" applyBorder="1" applyAlignment="1">
      <alignment horizontal="justify" vertical="center" wrapText="1"/>
      <protection/>
    </xf>
    <xf numFmtId="0" fontId="90" fillId="0" borderId="12" xfId="172" applyFont="1" applyBorder="1" applyAlignment="1">
      <alignment horizontal="justify" vertical="center"/>
      <protection/>
    </xf>
    <xf numFmtId="0" fontId="90" fillId="0" borderId="12" xfId="182" applyFont="1" applyFill="1" applyBorder="1" applyAlignment="1">
      <alignment horizontal="justify" vertical="top" wrapText="1"/>
      <protection/>
    </xf>
    <xf numFmtId="0" fontId="90" fillId="0" borderId="12" xfId="172" applyFont="1" applyBorder="1" applyAlignment="1">
      <alignment horizontal="justify" vertical="top" wrapText="1"/>
      <protection/>
    </xf>
    <xf numFmtId="0" fontId="90" fillId="0" borderId="12" xfId="182" applyFont="1" applyFill="1" applyBorder="1" applyAlignment="1">
      <alignment horizontal="justify" wrapText="1"/>
      <protection/>
    </xf>
    <xf numFmtId="0" fontId="90" fillId="0" borderId="12" xfId="182" applyNumberFormat="1" applyFont="1" applyBorder="1" applyAlignment="1">
      <alignment horizontal="justify" vertical="top" wrapText="1"/>
      <protection/>
    </xf>
    <xf numFmtId="0" fontId="91" fillId="0" borderId="12" xfId="182" applyFont="1" applyFill="1" applyBorder="1" applyAlignment="1">
      <alignment horizontal="center" wrapText="1"/>
      <protection/>
    </xf>
    <xf numFmtId="0" fontId="90" fillId="0" borderId="12" xfId="172" applyFont="1" applyBorder="1" applyAlignment="1">
      <alignment horizontal="justify" vertical="center" wrapText="1"/>
      <protection/>
    </xf>
    <xf numFmtId="0" fontId="91" fillId="0" borderId="12" xfId="182" applyFont="1" applyFill="1" applyBorder="1" applyAlignment="1">
      <alignment horizontal="center" vertical="center" wrapText="1"/>
      <protection/>
    </xf>
    <xf numFmtId="0" fontId="90" fillId="0" borderId="24" xfId="182" applyFont="1" applyBorder="1" applyAlignment="1">
      <alignment horizontal="center" vertical="center" wrapText="1"/>
      <protection/>
    </xf>
    <xf numFmtId="0" fontId="90" fillId="0" borderId="24" xfId="182" applyFont="1" applyBorder="1" applyAlignment="1">
      <alignment horizontal="justify" vertical="top" wrapText="1"/>
      <protection/>
    </xf>
    <xf numFmtId="0" fontId="91" fillId="0" borderId="12" xfId="182" applyFont="1" applyBorder="1" applyAlignment="1">
      <alignment horizontal="center" vertical="top" wrapText="1"/>
      <protection/>
    </xf>
    <xf numFmtId="0" fontId="90" fillId="0" borderId="0" xfId="182" applyFont="1" applyAlignment="1">
      <alignment horizontal="center" vertical="center"/>
      <protection/>
    </xf>
    <xf numFmtId="0" fontId="90" fillId="0" borderId="12" xfId="182" applyFont="1" applyBorder="1">
      <alignment/>
      <protection/>
    </xf>
    <xf numFmtId="0" fontId="91" fillId="0" borderId="12" xfId="182" applyFont="1" applyBorder="1">
      <alignment/>
      <protection/>
    </xf>
    <xf numFmtId="0" fontId="90" fillId="0" borderId="12" xfId="182" applyFont="1" applyBorder="1" applyAlignment="1">
      <alignment horizontal="justify" wrapText="1"/>
      <protection/>
    </xf>
    <xf numFmtId="0" fontId="5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justify" vertical="top" wrapText="1"/>
    </xf>
    <xf numFmtId="49" fontId="37" fillId="0" borderId="12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justify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49" fontId="37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vertical="center"/>
    </xf>
    <xf numFmtId="0" fontId="2" fillId="0" borderId="12" xfId="194" applyNumberFormat="1" applyFont="1" applyFill="1" applyBorder="1" applyAlignment="1">
      <alignment horizontal="justify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justify" vertical="top" wrapText="1"/>
    </xf>
    <xf numFmtId="0" fontId="52" fillId="0" borderId="12" xfId="0" applyFont="1" applyFill="1" applyBorder="1" applyAlignment="1">
      <alignment horizontal="justify" vertical="top" wrapText="1"/>
    </xf>
    <xf numFmtId="0" fontId="2" fillId="0" borderId="12" xfId="181" applyNumberFormat="1" applyFont="1" applyFill="1" applyBorder="1" applyAlignment="1">
      <alignment horizontal="justify" vertical="top" wrapText="1"/>
      <protection/>
    </xf>
    <xf numFmtId="0" fontId="2" fillId="0" borderId="25" xfId="0" applyNumberFormat="1" applyFont="1" applyFill="1" applyBorder="1" applyAlignment="1">
      <alignment horizontal="justify" vertical="top" wrapText="1" shrinkToFit="1"/>
    </xf>
    <xf numFmtId="0" fontId="2" fillId="0" borderId="12" xfId="0" applyFont="1" applyFill="1" applyBorder="1" applyAlignment="1">
      <alignment horizontal="justify"/>
    </xf>
    <xf numFmtId="0" fontId="88" fillId="0" borderId="12" xfId="0" applyFont="1" applyFill="1" applyBorder="1" applyAlignment="1">
      <alignment wrapText="1"/>
    </xf>
    <xf numFmtId="0" fontId="88" fillId="0" borderId="25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25" xfId="0" applyNumberFormat="1" applyFont="1" applyFill="1" applyBorder="1" applyAlignment="1">
      <alignment horizontal="justify" vertical="center"/>
    </xf>
    <xf numFmtId="49" fontId="2" fillId="0" borderId="12" xfId="0" applyNumberFormat="1" applyFont="1" applyFill="1" applyBorder="1" applyAlignment="1">
      <alignment horizontal="justify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88" fillId="0" borderId="25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180" fontId="37" fillId="0" borderId="12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 wrapText="1"/>
    </xf>
    <xf numFmtId="180" fontId="3" fillId="0" borderId="12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right" wrapText="1"/>
    </xf>
    <xf numFmtId="173" fontId="3" fillId="0" borderId="12" xfId="0" applyNumberFormat="1" applyFont="1" applyFill="1" applyBorder="1" applyAlignment="1">
      <alignment horizontal="center"/>
    </xf>
    <xf numFmtId="172" fontId="43" fillId="0" borderId="0" xfId="0" applyNumberFormat="1" applyFont="1" applyFill="1" applyAlignment="1">
      <alignment horizontal="center"/>
    </xf>
    <xf numFmtId="172" fontId="38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9" fontId="37" fillId="0" borderId="12" xfId="171" applyNumberFormat="1" applyFont="1" applyFill="1" applyBorder="1" applyAlignment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" fontId="37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center"/>
    </xf>
    <xf numFmtId="0" fontId="4" fillId="0" borderId="12" xfId="117" applyFont="1" applyFill="1" applyBorder="1" applyAlignment="1">
      <alignment horizontal="justify" vertical="top" wrapText="1"/>
    </xf>
    <xf numFmtId="4" fontId="3" fillId="0" borderId="12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 horizontal="center" vertical="center"/>
    </xf>
    <xf numFmtId="49" fontId="37" fillId="0" borderId="12" xfId="176" applyNumberFormat="1" applyFont="1" applyFill="1" applyBorder="1" applyAlignment="1">
      <alignment horizontal="center" vertical="center"/>
      <protection/>
    </xf>
    <xf numFmtId="0" fontId="37" fillId="0" borderId="0" xfId="176" applyFont="1" applyFill="1" applyAlignment="1">
      <alignment horizontal="justify" vertical="center" wrapText="1"/>
      <protection/>
    </xf>
    <xf numFmtId="49" fontId="37" fillId="0" borderId="12" xfId="176" applyNumberFormat="1" applyFont="1" applyBorder="1" applyAlignment="1">
      <alignment horizontal="center" vertical="center"/>
      <protection/>
    </xf>
    <xf numFmtId="0" fontId="47" fillId="0" borderId="12" xfId="176" applyFont="1" applyBorder="1" applyAlignment="1">
      <alignment horizontal="justify" vertical="center" wrapText="1"/>
      <protection/>
    </xf>
    <xf numFmtId="49" fontId="37" fillId="0" borderId="12" xfId="177" applyNumberFormat="1" applyFont="1" applyBorder="1" applyAlignment="1">
      <alignment horizontal="center" vertical="center"/>
      <protection/>
    </xf>
    <xf numFmtId="0" fontId="90" fillId="0" borderId="12" xfId="177" applyNumberFormat="1" applyFont="1" applyBorder="1" applyAlignment="1">
      <alignment horizontal="justify" vertical="center" wrapText="1"/>
      <protection/>
    </xf>
    <xf numFmtId="0" fontId="47" fillId="0" borderId="12" xfId="176" applyFont="1" applyFill="1" applyBorder="1" applyAlignment="1">
      <alignment horizontal="justify" vertical="center" wrapText="1"/>
      <protection/>
    </xf>
    <xf numFmtId="49" fontId="37" fillId="0" borderId="12" xfId="176" applyNumberFormat="1" applyFont="1" applyFill="1" applyBorder="1" applyAlignment="1">
      <alignment horizontal="center" vertical="center" wrapText="1"/>
      <protection/>
    </xf>
    <xf numFmtId="0" fontId="47" fillId="0" borderId="26" xfId="176" applyFont="1" applyFill="1" applyBorder="1" applyAlignment="1">
      <alignment horizontal="justify" vertical="center" wrapText="1"/>
      <protection/>
    </xf>
    <xf numFmtId="0" fontId="37" fillId="0" borderId="12" xfId="0" applyFont="1" applyBorder="1" applyAlignment="1">
      <alignment horizontal="justify"/>
    </xf>
    <xf numFmtId="0" fontId="37" fillId="0" borderId="12" xfId="0" applyFont="1" applyBorder="1" applyAlignment="1">
      <alignment horizontal="justify" wrapText="1"/>
    </xf>
    <xf numFmtId="49" fontId="37" fillId="0" borderId="12" xfId="170" applyNumberFormat="1" applyFont="1" applyBorder="1" applyAlignment="1">
      <alignment horizontal="center" vertical="center" wrapText="1"/>
      <protection/>
    </xf>
    <xf numFmtId="0" fontId="37" fillId="0" borderId="26" xfId="170" applyFont="1" applyBorder="1" applyAlignment="1">
      <alignment horizontal="justify" wrapText="1"/>
      <protection/>
    </xf>
    <xf numFmtId="0" fontId="37" fillId="0" borderId="12" xfId="0" applyFont="1" applyBorder="1" applyAlignment="1">
      <alignment wrapText="1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/>
    </xf>
    <xf numFmtId="4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justify" vertical="center"/>
    </xf>
    <xf numFmtId="0" fontId="37" fillId="0" borderId="0" xfId="0" applyFont="1" applyFill="1" applyAlignment="1">
      <alignment horizontal="justify" vertical="center" wrapText="1"/>
    </xf>
    <xf numFmtId="49" fontId="37" fillId="0" borderId="12" xfId="170" applyNumberFormat="1" applyFont="1" applyBorder="1" applyAlignment="1">
      <alignment horizontal="center" vertical="center"/>
      <protection/>
    </xf>
    <xf numFmtId="0" fontId="37" fillId="0" borderId="12" xfId="170" applyFont="1" applyFill="1" applyBorder="1" applyAlignment="1">
      <alignment horizontal="justify" vertical="center" wrapText="1"/>
      <protection/>
    </xf>
    <xf numFmtId="4" fontId="37" fillId="0" borderId="28" xfId="0" applyNumberFormat="1" applyFont="1" applyBorder="1" applyAlignment="1">
      <alignment horizontal="center" vertical="center"/>
    </xf>
    <xf numFmtId="0" fontId="37" fillId="0" borderId="12" xfId="182" applyFont="1" applyBorder="1" applyAlignment="1">
      <alignment horizontal="center" vertical="center" wrapText="1"/>
      <protection/>
    </xf>
    <xf numFmtId="49" fontId="37" fillId="0" borderId="12" xfId="182" applyNumberFormat="1" applyFont="1" applyBorder="1" applyAlignment="1" applyProtection="1">
      <alignment horizontal="justify" vertical="center" wrapText="1"/>
      <protection/>
    </xf>
    <xf numFmtId="4" fontId="37" fillId="0" borderId="28" xfId="0" applyNumberFormat="1" applyFont="1" applyFill="1" applyBorder="1" applyAlignment="1">
      <alignment horizontal="center" vertical="center"/>
    </xf>
    <xf numFmtId="49" fontId="37" fillId="0" borderId="25" xfId="177" applyNumberFormat="1" applyFont="1" applyFill="1" applyBorder="1" applyAlignment="1">
      <alignment horizontal="center" vertical="center"/>
      <protection/>
    </xf>
    <xf numFmtId="0" fontId="37" fillId="0" borderId="25" xfId="191" applyNumberFormat="1" applyFont="1" applyFill="1" applyBorder="1" applyAlignment="1">
      <alignment horizontal="justify" vertical="center" wrapText="1"/>
      <protection/>
    </xf>
    <xf numFmtId="0" fontId="37" fillId="0" borderId="12" xfId="177" applyNumberFormat="1" applyFont="1" applyFill="1" applyBorder="1" applyAlignment="1">
      <alignment horizontal="justify" vertical="center" wrapText="1"/>
      <protection/>
    </xf>
    <xf numFmtId="49" fontId="37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justify" wrapText="1"/>
    </xf>
    <xf numFmtId="49" fontId="37" fillId="0" borderId="24" xfId="0" applyNumberFormat="1" applyFont="1" applyFill="1" applyBorder="1" applyAlignment="1">
      <alignment horizontal="center" vertical="center"/>
    </xf>
    <xf numFmtId="1" fontId="90" fillId="0" borderId="12" xfId="182" applyNumberFormat="1" applyFont="1" applyFill="1" applyBorder="1" applyAlignment="1">
      <alignment horizontal="justify" vertical="center" wrapText="1"/>
      <protection/>
    </xf>
    <xf numFmtId="49" fontId="37" fillId="0" borderId="12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wrapText="1"/>
    </xf>
    <xf numFmtId="0" fontId="46" fillId="0" borderId="0" xfId="0" applyFont="1" applyAlignment="1">
      <alignment/>
    </xf>
    <xf numFmtId="0" fontId="37" fillId="0" borderId="12" xfId="189" applyFont="1" applyFill="1" applyBorder="1" applyAlignment="1">
      <alignment horizontal="justify" vertical="center" wrapText="1"/>
      <protection/>
    </xf>
    <xf numFmtId="0" fontId="37" fillId="0" borderId="12" xfId="0" applyNumberFormat="1" applyFont="1" applyBorder="1" applyAlignment="1">
      <alignment horizontal="justify" wrapText="1"/>
    </xf>
    <xf numFmtId="4" fontId="37" fillId="0" borderId="0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justify" wrapText="1"/>
    </xf>
    <xf numFmtId="0" fontId="90" fillId="0" borderId="12" xfId="0" applyNumberFormat="1" applyFont="1" applyBorder="1" applyAlignment="1">
      <alignment horizontal="justify" wrapText="1"/>
    </xf>
    <xf numFmtId="0" fontId="37" fillId="0" borderId="12" xfId="176" applyNumberFormat="1" applyFont="1" applyBorder="1" applyAlignment="1">
      <alignment horizontal="justify" wrapText="1"/>
      <protection/>
    </xf>
    <xf numFmtId="0" fontId="37" fillId="0" borderId="12" xfId="175" applyNumberFormat="1" applyFont="1" applyBorder="1" applyAlignment="1">
      <alignment horizontal="justify" wrapText="1"/>
      <protection/>
    </xf>
    <xf numFmtId="0" fontId="90" fillId="0" borderId="12" xfId="0" applyFont="1" applyBorder="1" applyAlignment="1">
      <alignment horizontal="justify" vertical="center"/>
    </xf>
    <xf numFmtId="49" fontId="37" fillId="0" borderId="12" xfId="175" applyNumberFormat="1" applyFont="1" applyBorder="1" applyAlignment="1">
      <alignment horizontal="center" vertical="center"/>
      <protection/>
    </xf>
    <xf numFmtId="0" fontId="37" fillId="0" borderId="12" xfId="175" applyFont="1" applyBorder="1" applyAlignment="1">
      <alignment horizontal="justify" vertical="center" wrapText="1"/>
      <protection/>
    </xf>
    <xf numFmtId="4" fontId="43" fillId="0" borderId="12" xfId="0" applyNumberFormat="1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/>
    </xf>
    <xf numFmtId="0" fontId="37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2" fontId="37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justify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center"/>
    </xf>
    <xf numFmtId="0" fontId="5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justify" vertical="center" wrapText="1"/>
    </xf>
    <xf numFmtId="0" fontId="89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88" fillId="0" borderId="25" xfId="0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12" xfId="194" applyNumberFormat="1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justify"/>
    </xf>
    <xf numFmtId="172" fontId="2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2" xfId="181" applyNumberFormat="1" applyFont="1" applyFill="1" applyBorder="1" applyAlignment="1">
      <alignment vertical="top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center" wrapText="1"/>
    </xf>
    <xf numFmtId="49" fontId="2" fillId="0" borderId="0" xfId="196" applyNumberFormat="1" applyFont="1" applyFill="1" applyAlignment="1">
      <alignment horizontal="right"/>
      <protection/>
    </xf>
    <xf numFmtId="0" fontId="2" fillId="0" borderId="0" xfId="175" applyFont="1" applyAlignment="1">
      <alignment horizontal="right"/>
      <protection/>
    </xf>
    <xf numFmtId="0" fontId="4" fillId="0" borderId="0" xfId="188" applyFont="1" applyAlignment="1">
      <alignment horizontal="center" vertical="center" wrapText="1"/>
      <protection/>
    </xf>
    <xf numFmtId="0" fontId="2" fillId="0" borderId="12" xfId="188" applyFont="1" applyBorder="1" applyAlignment="1">
      <alignment horizontal="center" vertical="center" wrapText="1"/>
      <protection/>
    </xf>
    <xf numFmtId="0" fontId="2" fillId="0" borderId="25" xfId="188" applyFont="1" applyBorder="1" applyAlignment="1">
      <alignment horizontal="center" vertical="center" wrapText="1"/>
      <protection/>
    </xf>
    <xf numFmtId="0" fontId="2" fillId="0" borderId="24" xfId="188" applyFont="1" applyBorder="1" applyAlignment="1">
      <alignment horizontal="center" vertical="center" wrapText="1"/>
      <protection/>
    </xf>
    <xf numFmtId="0" fontId="91" fillId="0" borderId="0" xfId="182" applyFont="1" applyAlignment="1">
      <alignment horizontal="center" wrapText="1"/>
      <protection/>
    </xf>
    <xf numFmtId="0" fontId="37" fillId="0" borderId="0" xfId="172" applyFont="1" applyAlignment="1">
      <alignment wrapText="1"/>
      <protection/>
    </xf>
    <xf numFmtId="0" fontId="91" fillId="0" borderId="0" xfId="182" applyFont="1" applyAlignment="1">
      <alignment horizontal="center"/>
      <protection/>
    </xf>
    <xf numFmtId="0" fontId="37" fillId="0" borderId="0" xfId="172" applyFont="1" applyAlignment="1">
      <alignment/>
      <protection/>
    </xf>
    <xf numFmtId="0" fontId="3" fillId="0" borderId="0" xfId="0" applyFont="1" applyAlignment="1">
      <alignment horizontal="center" vertical="top" wrapText="1"/>
    </xf>
    <xf numFmtId="0" fontId="4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0" xfId="190" applyFont="1" applyAlignment="1">
      <alignment horizontal="center" vertical="center" wrapText="1"/>
      <protection/>
    </xf>
    <xf numFmtId="0" fontId="36" fillId="0" borderId="0" xfId="195" applyFont="1" applyAlignment="1">
      <alignment horizontal="right" wrapText="1"/>
      <protection/>
    </xf>
    <xf numFmtId="0" fontId="0" fillId="0" borderId="0" xfId="0" applyAlignment="1">
      <alignment/>
    </xf>
    <xf numFmtId="0" fontId="36" fillId="0" borderId="0" xfId="195" applyFont="1" applyAlignment="1">
      <alignment horizontal="right"/>
      <protection/>
    </xf>
    <xf numFmtId="0" fontId="35" fillId="0" borderId="12" xfId="195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1" fillId="0" borderId="0" xfId="195" applyFont="1" applyAlignment="1">
      <alignment horizontal="center" vertical="top" wrapText="1"/>
      <protection/>
    </xf>
    <xf numFmtId="0" fontId="44" fillId="0" borderId="12" xfId="195" applyFont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4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7" fillId="0" borderId="26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wrapText="1" shrinkToFit="1"/>
    </xf>
    <xf numFmtId="0" fontId="2" fillId="0" borderId="24" xfId="0" applyFont="1" applyBorder="1" applyAlignment="1">
      <alignment wrapText="1" shrinkToFit="1"/>
    </xf>
    <xf numFmtId="0" fontId="2" fillId="0" borderId="2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72" fontId="37" fillId="0" borderId="26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1" fontId="46" fillId="0" borderId="28" xfId="0" applyNumberFormat="1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172" fontId="37" fillId="0" borderId="26" xfId="0" applyNumberFormat="1" applyFont="1" applyBorder="1" applyAlignment="1">
      <alignment horizontal="center"/>
    </xf>
    <xf numFmtId="172" fontId="37" fillId="0" borderId="28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 wrapText="1"/>
    </xf>
    <xf numFmtId="172" fontId="46" fillId="0" borderId="28" xfId="0" applyNumberFormat="1" applyFont="1" applyBorder="1" applyAlignment="1">
      <alignment horizontal="center" wrapText="1"/>
    </xf>
    <xf numFmtId="172" fontId="0" fillId="0" borderId="28" xfId="0" applyNumberForma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2" fillId="0" borderId="0" xfId="197" applyFont="1" applyFill="1" applyAlignment="1">
      <alignment horizontal="right"/>
      <protection/>
    </xf>
    <xf numFmtId="22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3" xfId="178"/>
    <cellStyle name="Обычный 2 2 3" xfId="179"/>
    <cellStyle name="Обычный 2 3" xfId="180"/>
    <cellStyle name="Обычный 20" xfId="181"/>
    <cellStyle name="Обычный 3" xfId="182"/>
    <cellStyle name="Обычный 3 2" xfId="183"/>
    <cellStyle name="Обычный 3 2 2" xfId="184"/>
    <cellStyle name="Обычный 3 2 3" xfId="185"/>
    <cellStyle name="Обычный 3 2 4" xfId="186"/>
    <cellStyle name="Обычный 3 2 5" xfId="187"/>
    <cellStyle name="Обычный 4" xfId="188"/>
    <cellStyle name="Обычный 5" xfId="189"/>
    <cellStyle name="Обычный 6" xfId="190"/>
    <cellStyle name="Обычный 7" xfId="191"/>
    <cellStyle name="Обычный 7 2" xfId="192"/>
    <cellStyle name="Обычный 8" xfId="193"/>
    <cellStyle name="Обычный 9" xfId="194"/>
    <cellStyle name="Обычный_Брг_03_3" xfId="195"/>
    <cellStyle name="Обычный_Лист1" xfId="196"/>
    <cellStyle name="Обычный_Приложения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Процентный 6" xfId="203"/>
    <cellStyle name="Связанная ячейка" xfId="204"/>
    <cellStyle name="Стиль 1" xfId="205"/>
    <cellStyle name="Текст предупреждения" xfId="206"/>
    <cellStyle name="Comma" xfId="207"/>
    <cellStyle name="Comma [0]" xfId="208"/>
    <cellStyle name="Финансовый 2" xfId="209"/>
    <cellStyle name="Финансовый 3" xfId="210"/>
    <cellStyle name="Хороший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323850</xdr:colOff>
      <xdr:row>12</xdr:row>
      <xdr:rowOff>57150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133850"/>
          <a:ext cx="323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285750</xdr:colOff>
      <xdr:row>13</xdr:row>
      <xdr:rowOff>28575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454342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285750</xdr:colOff>
      <xdr:row>15</xdr:row>
      <xdr:rowOff>28575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73417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285750</xdr:colOff>
      <xdr:row>17</xdr:row>
      <xdr:rowOff>28575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7658100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285750</xdr:colOff>
      <xdr:row>19</xdr:row>
      <xdr:rowOff>28575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858202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285750</xdr:colOff>
      <xdr:row>19</xdr:row>
      <xdr:rowOff>28575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858202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285750</xdr:colOff>
      <xdr:row>19</xdr:row>
      <xdr:rowOff>28575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858202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285750</xdr:colOff>
      <xdr:row>25</xdr:row>
      <xdr:rowOff>28575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370647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285750</xdr:colOff>
      <xdr:row>25</xdr:row>
      <xdr:rowOff>28575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370647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285750</xdr:colOff>
      <xdr:row>25</xdr:row>
      <xdr:rowOff>28575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3706475"/>
          <a:ext cx="285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d\Documents%20and%20Settings\7\&#1056;&#1072;&#1073;&#1086;&#1095;&#1080;&#1081;%20&#1089;&#1090;&#1086;&#1083;\2%20&#1095;&#1090;&#1077;&#1085;&#1080;&#1077;%20&#1052;&#1056;%202017-2019\&#1055;&#1088;&#1080;&#1083;&#1086;&#1078;&#1077;&#1085;&#1080;&#1103;%202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."/>
      <sheetName val="19."/>
      <sheetName val="16."/>
      <sheetName val="17."/>
      <sheetName val="18."/>
      <sheetName val="20."/>
      <sheetName val="21."/>
      <sheetName val="22."/>
      <sheetName val="23."/>
      <sheetName val="24."/>
      <sheetName val="25."/>
      <sheetName val="26."/>
      <sheetName val="27"/>
      <sheetName val="15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6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4.00390625" style="212" customWidth="1"/>
    <col min="2" max="2" width="13.75390625" style="215" customWidth="1"/>
    <col min="3" max="3" width="15.00390625" style="215" customWidth="1"/>
    <col min="4" max="16384" width="9.125" style="215" customWidth="1"/>
  </cols>
  <sheetData>
    <row r="1" spans="2:3" ht="15">
      <c r="B1" s="213"/>
      <c r="C1" s="214" t="s">
        <v>694</v>
      </c>
    </row>
    <row r="2" spans="1:3" ht="15">
      <c r="A2" s="430" t="s">
        <v>84</v>
      </c>
      <c r="B2" s="431"/>
      <c r="C2" s="431"/>
    </row>
    <row r="3" spans="1:3" ht="15">
      <c r="A3" s="217"/>
      <c r="B3" s="216"/>
      <c r="C3" s="216" t="s">
        <v>82</v>
      </c>
    </row>
    <row r="4" spans="1:3" ht="15">
      <c r="A4" s="430" t="s">
        <v>1061</v>
      </c>
      <c r="B4" s="431"/>
      <c r="C4" s="431"/>
    </row>
    <row r="6" spans="1:3" ht="15">
      <c r="A6" s="432" t="s">
        <v>695</v>
      </c>
      <c r="B6" s="432"/>
      <c r="C6" s="432"/>
    </row>
    <row r="7" spans="1:3" ht="38.25" customHeight="1">
      <c r="A7" s="432"/>
      <c r="B7" s="432"/>
      <c r="C7" s="432"/>
    </row>
    <row r="8" spans="1:3" ht="15">
      <c r="A8" s="219"/>
      <c r="B8" s="218"/>
      <c r="C8" s="218"/>
    </row>
    <row r="9" spans="1:3" ht="15">
      <c r="A9" s="220"/>
      <c r="C9" s="221" t="s">
        <v>696</v>
      </c>
    </row>
    <row r="10" spans="1:3" ht="15">
      <c r="A10" s="433" t="s">
        <v>697</v>
      </c>
      <c r="B10" s="433" t="s">
        <v>698</v>
      </c>
      <c r="C10" s="434" t="s">
        <v>699</v>
      </c>
    </row>
    <row r="11" spans="1:3" ht="36" customHeight="1">
      <c r="A11" s="433"/>
      <c r="B11" s="433" t="s">
        <v>700</v>
      </c>
      <c r="C11" s="435"/>
    </row>
    <row r="12" spans="1:3" ht="15">
      <c r="A12" s="223">
        <v>1</v>
      </c>
      <c r="B12" s="223">
        <v>2</v>
      </c>
      <c r="C12" s="223">
        <v>3</v>
      </c>
    </row>
    <row r="13" spans="1:3" ht="36" customHeight="1">
      <c r="A13" s="224" t="s">
        <v>701</v>
      </c>
      <c r="B13" s="222"/>
      <c r="C13" s="73"/>
    </row>
    <row r="14" spans="1:3" s="227" customFormat="1" ht="30">
      <c r="A14" s="150" t="s">
        <v>702</v>
      </c>
      <c r="B14" s="225"/>
      <c r="C14" s="226">
        <v>100</v>
      </c>
    </row>
    <row r="15" spans="1:3" s="227" customFormat="1" ht="30">
      <c r="A15" s="150" t="s">
        <v>703</v>
      </c>
      <c r="B15" s="225"/>
      <c r="C15" s="226">
        <v>100</v>
      </c>
    </row>
    <row r="16" spans="1:3" ht="22.5" customHeight="1">
      <c r="A16" s="228" t="s">
        <v>704</v>
      </c>
      <c r="B16" s="222"/>
      <c r="C16" s="73"/>
    </row>
    <row r="17" spans="1:3" ht="60">
      <c r="A17" s="228" t="s">
        <v>705</v>
      </c>
      <c r="B17" s="222">
        <v>100</v>
      </c>
      <c r="C17" s="73"/>
    </row>
    <row r="18" spans="1:3" ht="32.25" customHeight="1">
      <c r="A18" s="228" t="s">
        <v>706</v>
      </c>
      <c r="B18" s="222">
        <v>100</v>
      </c>
      <c r="C18" s="73"/>
    </row>
    <row r="19" spans="1:3" ht="35.25" customHeight="1">
      <c r="A19" s="229" t="s">
        <v>707</v>
      </c>
      <c r="B19" s="222"/>
      <c r="C19" s="73"/>
    </row>
    <row r="20" spans="1:3" ht="94.5" customHeight="1">
      <c r="A20" s="230" t="s">
        <v>708</v>
      </c>
      <c r="B20" s="222">
        <v>100</v>
      </c>
      <c r="C20" s="73"/>
    </row>
    <row r="21" spans="1:3" ht="82.5" customHeight="1">
      <c r="A21" s="230" t="s">
        <v>709</v>
      </c>
      <c r="B21" s="222">
        <v>50</v>
      </c>
      <c r="C21" s="73">
        <v>50</v>
      </c>
    </row>
    <row r="22" spans="1:3" ht="60">
      <c r="A22" s="146" t="s">
        <v>710</v>
      </c>
      <c r="B22" s="222">
        <v>100</v>
      </c>
      <c r="C22" s="73"/>
    </row>
    <row r="23" spans="1:3" ht="45">
      <c r="A23" s="146" t="s">
        <v>711</v>
      </c>
      <c r="B23" s="222">
        <v>50</v>
      </c>
      <c r="C23" s="73">
        <v>50</v>
      </c>
    </row>
    <row r="24" spans="1:3" ht="91.5" customHeight="1">
      <c r="A24" s="231" t="s">
        <v>712</v>
      </c>
      <c r="B24" s="222">
        <v>50</v>
      </c>
      <c r="C24" s="73">
        <v>50</v>
      </c>
    </row>
    <row r="25" spans="1:3" ht="90.75" customHeight="1">
      <c r="A25" s="231" t="s">
        <v>713</v>
      </c>
      <c r="B25" s="222">
        <v>100</v>
      </c>
      <c r="C25" s="73"/>
    </row>
    <row r="26" spans="1:3" ht="82.5" customHeight="1">
      <c r="A26" s="231" t="s">
        <v>714</v>
      </c>
      <c r="B26" s="222">
        <v>100</v>
      </c>
      <c r="C26" s="73"/>
    </row>
    <row r="27" spans="1:3" ht="75">
      <c r="A27" s="231" t="s">
        <v>715</v>
      </c>
      <c r="B27" s="222">
        <v>50</v>
      </c>
      <c r="C27" s="73">
        <v>50</v>
      </c>
    </row>
    <row r="28" spans="1:3" ht="28.5">
      <c r="A28" s="229" t="s">
        <v>716</v>
      </c>
      <c r="B28" s="222"/>
      <c r="C28" s="73"/>
    </row>
    <row r="29" spans="1:3" ht="30">
      <c r="A29" s="228" t="s">
        <v>717</v>
      </c>
      <c r="B29" s="222">
        <v>100</v>
      </c>
      <c r="C29" s="73"/>
    </row>
    <row r="30" spans="1:3" ht="30">
      <c r="A30" s="150" t="s">
        <v>718</v>
      </c>
      <c r="B30" s="222"/>
      <c r="C30" s="73">
        <v>100</v>
      </c>
    </row>
    <row r="31" spans="1:3" ht="30">
      <c r="A31" s="150" t="s">
        <v>719</v>
      </c>
      <c r="B31" s="222"/>
      <c r="C31" s="73">
        <v>100</v>
      </c>
    </row>
    <row r="32" spans="1:3" ht="30">
      <c r="A32" s="228" t="s">
        <v>720</v>
      </c>
      <c r="B32" s="222">
        <v>100</v>
      </c>
      <c r="C32" s="73"/>
    </row>
    <row r="33" spans="1:3" ht="17.25" customHeight="1">
      <c r="A33" s="232" t="s">
        <v>721</v>
      </c>
      <c r="B33" s="222"/>
      <c r="C33" s="73">
        <v>100</v>
      </c>
    </row>
    <row r="34" spans="1:3" ht="30">
      <c r="A34" s="232" t="s">
        <v>722</v>
      </c>
      <c r="B34" s="222"/>
      <c r="C34" s="73">
        <v>100</v>
      </c>
    </row>
    <row r="35" spans="1:3" ht="30">
      <c r="A35" s="231" t="s">
        <v>723</v>
      </c>
      <c r="B35" s="222">
        <v>100</v>
      </c>
      <c r="C35" s="73"/>
    </row>
    <row r="36" spans="1:3" ht="30">
      <c r="A36" s="146" t="s">
        <v>724</v>
      </c>
      <c r="B36" s="233"/>
      <c r="C36" s="233">
        <v>100</v>
      </c>
    </row>
    <row r="37" spans="1:3" ht="30">
      <c r="A37" s="146" t="s">
        <v>725</v>
      </c>
      <c r="B37" s="233"/>
      <c r="C37" s="233">
        <v>100</v>
      </c>
    </row>
    <row r="38" spans="1:3" ht="15">
      <c r="A38" s="229" t="s">
        <v>726</v>
      </c>
      <c r="B38" s="222"/>
      <c r="C38" s="73"/>
    </row>
    <row r="39" spans="1:3" ht="30">
      <c r="A39" s="228" t="s">
        <v>727</v>
      </c>
      <c r="B39" s="222">
        <v>100</v>
      </c>
      <c r="C39" s="73"/>
    </row>
    <row r="40" spans="1:3" ht="45">
      <c r="A40" s="150" t="s">
        <v>728</v>
      </c>
      <c r="B40" s="222"/>
      <c r="C40" s="73">
        <v>100</v>
      </c>
    </row>
    <row r="41" spans="1:3" ht="45">
      <c r="A41" s="150" t="s">
        <v>729</v>
      </c>
      <c r="B41" s="222"/>
      <c r="C41" s="73">
        <v>100</v>
      </c>
    </row>
    <row r="42" spans="1:3" ht="15">
      <c r="A42" s="229" t="s">
        <v>730</v>
      </c>
      <c r="B42" s="222"/>
      <c r="C42" s="73"/>
    </row>
    <row r="43" spans="1:3" ht="60">
      <c r="A43" s="228" t="s">
        <v>731</v>
      </c>
      <c r="B43" s="222">
        <v>100</v>
      </c>
      <c r="C43" s="73"/>
    </row>
    <row r="44" spans="1:3" ht="60">
      <c r="A44" s="231" t="s">
        <v>732</v>
      </c>
      <c r="B44" s="222"/>
      <c r="C44" s="73">
        <v>100</v>
      </c>
    </row>
    <row r="45" spans="1:3" ht="60">
      <c r="A45" s="231" t="s">
        <v>733</v>
      </c>
      <c r="B45" s="222"/>
      <c r="C45" s="73">
        <v>100</v>
      </c>
    </row>
    <row r="46" spans="1:3" ht="45">
      <c r="A46" s="231" t="s">
        <v>734</v>
      </c>
      <c r="B46" s="222">
        <v>100</v>
      </c>
      <c r="C46" s="73"/>
    </row>
    <row r="47" spans="1:3" ht="45">
      <c r="A47" s="231" t="s">
        <v>735</v>
      </c>
      <c r="B47" s="222"/>
      <c r="C47" s="73">
        <v>100</v>
      </c>
    </row>
    <row r="48" spans="1:3" ht="45">
      <c r="A48" s="231" t="s">
        <v>736</v>
      </c>
      <c r="B48" s="222"/>
      <c r="C48" s="73">
        <v>100</v>
      </c>
    </row>
    <row r="49" spans="1:3" ht="15">
      <c r="A49" s="229" t="s">
        <v>737</v>
      </c>
      <c r="B49" s="222"/>
      <c r="C49" s="73"/>
    </row>
    <row r="50" spans="1:3" ht="30">
      <c r="A50" s="228" t="s">
        <v>738</v>
      </c>
      <c r="B50" s="222">
        <v>100</v>
      </c>
      <c r="C50" s="73"/>
    </row>
    <row r="51" spans="1:3" ht="30">
      <c r="A51" s="228" t="s">
        <v>739</v>
      </c>
      <c r="B51" s="222"/>
      <c r="C51" s="73">
        <v>100</v>
      </c>
    </row>
    <row r="52" spans="1:3" ht="30">
      <c r="A52" s="228" t="s">
        <v>740</v>
      </c>
      <c r="B52" s="222"/>
      <c r="C52" s="73">
        <v>100</v>
      </c>
    </row>
    <row r="53" spans="1:3" ht="15">
      <c r="A53" s="228" t="s">
        <v>741</v>
      </c>
      <c r="B53" s="222">
        <v>100</v>
      </c>
      <c r="C53" s="73"/>
    </row>
    <row r="54" spans="1:3" ht="15">
      <c r="A54" s="228" t="s">
        <v>742</v>
      </c>
      <c r="B54" s="222"/>
      <c r="C54" s="73">
        <v>100</v>
      </c>
    </row>
    <row r="55" spans="1:3" ht="15">
      <c r="A55" s="228" t="s">
        <v>743</v>
      </c>
      <c r="B55" s="222"/>
      <c r="C55" s="73">
        <v>100</v>
      </c>
    </row>
    <row r="56" ht="15">
      <c r="A56" s="215"/>
    </row>
    <row r="57" ht="15">
      <c r="A57" s="215"/>
    </row>
    <row r="58" ht="15">
      <c r="A58" s="215"/>
    </row>
    <row r="59" ht="15">
      <c r="A59" s="215"/>
    </row>
    <row r="60" ht="15">
      <c r="A60" s="215"/>
    </row>
    <row r="61" ht="15">
      <c r="A61" s="215"/>
    </row>
    <row r="62" ht="15">
      <c r="A62" s="215"/>
    </row>
  </sheetData>
  <sheetProtection/>
  <mergeCells count="6">
    <mergeCell ref="A2:C2"/>
    <mergeCell ref="A4:C4"/>
    <mergeCell ref="A6:C7"/>
    <mergeCell ref="A10:A11"/>
    <mergeCell ref="B10:B11"/>
    <mergeCell ref="C10:C11"/>
  </mergeCells>
  <printOptions/>
  <pageMargins left="0.7" right="0.16" top="0.17" bottom="0.19" header="0.17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75390625" style="0" customWidth="1"/>
    <col min="2" max="2" width="69.75390625" style="74" customWidth="1"/>
    <col min="3" max="3" width="14.625" style="0" customWidth="1"/>
    <col min="4" max="4" width="2.375" style="0" customWidth="1"/>
  </cols>
  <sheetData>
    <row r="1" spans="2:3" ht="12.75">
      <c r="B1"/>
      <c r="C1" s="5" t="s">
        <v>90</v>
      </c>
    </row>
    <row r="2" spans="2:3" ht="12.75">
      <c r="B2"/>
      <c r="C2" s="5" t="s">
        <v>84</v>
      </c>
    </row>
    <row r="3" spans="1:3" ht="12.75">
      <c r="A3" s="459" t="s">
        <v>80</v>
      </c>
      <c r="B3" s="460"/>
      <c r="C3" s="460"/>
    </row>
    <row r="4" spans="2:3" ht="12.75">
      <c r="B4"/>
      <c r="C4" s="5" t="s">
        <v>1061</v>
      </c>
    </row>
    <row r="7" spans="1:3" ht="39" customHeight="1">
      <c r="A7" s="461" t="s">
        <v>148</v>
      </c>
      <c r="B7" s="461"/>
      <c r="C7" s="461"/>
    </row>
    <row r="8" spans="1:3" ht="10.5" customHeight="1">
      <c r="A8" s="75"/>
      <c r="B8" s="75"/>
      <c r="C8" s="75"/>
    </row>
    <row r="9" spans="1:3" ht="33.75" customHeight="1">
      <c r="A9" s="76" t="s">
        <v>85</v>
      </c>
      <c r="B9" s="76" t="s">
        <v>108</v>
      </c>
      <c r="C9" s="76" t="s">
        <v>88</v>
      </c>
    </row>
    <row r="10" spans="1:3" ht="14.25" customHeight="1">
      <c r="A10" s="101">
        <v>1</v>
      </c>
      <c r="B10" s="101">
        <v>2</v>
      </c>
      <c r="C10" s="101">
        <v>3</v>
      </c>
    </row>
    <row r="11" spans="1:3" ht="47.25" customHeight="1">
      <c r="A11" s="83" t="s">
        <v>16</v>
      </c>
      <c r="B11" s="82" t="s">
        <v>109</v>
      </c>
      <c r="C11" s="120">
        <f>C13+C14+C16+C15</f>
        <v>21233.1</v>
      </c>
    </row>
    <row r="12" spans="1:3" ht="18" customHeight="1">
      <c r="A12" s="83"/>
      <c r="B12" s="85" t="s">
        <v>95</v>
      </c>
      <c r="C12" s="120"/>
    </row>
    <row r="13" spans="1:3" ht="18.75" customHeight="1">
      <c r="A13" s="84"/>
      <c r="B13" s="78" t="s">
        <v>149</v>
      </c>
      <c r="C13" s="121">
        <v>17674.8</v>
      </c>
    </row>
    <row r="14" spans="1:3" ht="21.75" customHeight="1">
      <c r="A14" s="84"/>
      <c r="B14" s="106" t="s">
        <v>150</v>
      </c>
      <c r="C14" s="121">
        <v>2000</v>
      </c>
    </row>
    <row r="15" spans="1:3" ht="18.75" customHeight="1">
      <c r="A15" s="84"/>
      <c r="B15" s="176" t="s">
        <v>877</v>
      </c>
      <c r="C15" s="121">
        <v>450</v>
      </c>
    </row>
    <row r="16" spans="1:3" ht="54.75" customHeight="1">
      <c r="A16" s="84"/>
      <c r="B16" s="78" t="s">
        <v>915</v>
      </c>
      <c r="C16" s="121">
        <v>1108.3</v>
      </c>
    </row>
    <row r="17" spans="1:3" ht="15">
      <c r="A17" s="77"/>
      <c r="B17" s="79" t="s">
        <v>89</v>
      </c>
      <c r="C17" s="119">
        <f>C11</f>
        <v>21233.1</v>
      </c>
    </row>
  </sheetData>
  <sheetProtection/>
  <mergeCells count="2">
    <mergeCell ref="A3:C3"/>
    <mergeCell ref="A7:C7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PageLayoutView="0" workbookViewId="0" topLeftCell="A1">
      <selection activeCell="A7" sqref="A7:D7"/>
    </sheetView>
  </sheetViews>
  <sheetFormatPr defaultColWidth="9.00390625" defaultRowHeight="12.75"/>
  <cols>
    <col min="2" max="2" width="57.375" style="74" customWidth="1"/>
    <col min="3" max="3" width="11.375" style="0" customWidth="1"/>
    <col min="4" max="4" width="12.375" style="0" customWidth="1"/>
  </cols>
  <sheetData>
    <row r="1" spans="2:4" ht="12.75">
      <c r="B1" s="462" t="s">
        <v>91</v>
      </c>
      <c r="C1" s="452"/>
      <c r="D1" s="452"/>
    </row>
    <row r="2" spans="2:4" ht="12.75">
      <c r="B2" s="462" t="s">
        <v>84</v>
      </c>
      <c r="C2" s="452"/>
      <c r="D2" s="452"/>
    </row>
    <row r="3" spans="1:4" ht="12.75">
      <c r="A3" s="459" t="s">
        <v>80</v>
      </c>
      <c r="B3" s="460"/>
      <c r="C3" s="460"/>
      <c r="D3" s="463"/>
    </row>
    <row r="4" spans="2:4" ht="12.75">
      <c r="B4" s="464" t="s">
        <v>1061</v>
      </c>
      <c r="C4" s="463"/>
      <c r="D4" s="463"/>
    </row>
    <row r="7" spans="1:4" ht="44.25" customHeight="1">
      <c r="A7" s="461" t="s">
        <v>151</v>
      </c>
      <c r="B7" s="461"/>
      <c r="C7" s="461"/>
      <c r="D7" s="452"/>
    </row>
    <row r="8" spans="1:3" ht="15">
      <c r="A8" s="75"/>
      <c r="B8" s="75"/>
      <c r="C8" s="75"/>
    </row>
    <row r="9" spans="1:4" ht="39" customHeight="1">
      <c r="A9" s="76" t="s">
        <v>85</v>
      </c>
      <c r="B9" s="76" t="s">
        <v>108</v>
      </c>
      <c r="C9" s="54" t="s">
        <v>133</v>
      </c>
      <c r="D9" s="54" t="s">
        <v>152</v>
      </c>
    </row>
    <row r="10" spans="1:4" ht="45" customHeight="1">
      <c r="A10" s="83" t="s">
        <v>16</v>
      </c>
      <c r="B10" s="82" t="s">
        <v>109</v>
      </c>
      <c r="C10" s="120">
        <f>C12</f>
        <v>18779.4</v>
      </c>
      <c r="D10" s="120">
        <f>D12</f>
        <v>19700</v>
      </c>
    </row>
    <row r="11" spans="1:4" ht="14.25" customHeight="1">
      <c r="A11" s="83"/>
      <c r="B11" s="85" t="s">
        <v>95</v>
      </c>
      <c r="C11" s="107"/>
      <c r="D11" s="108"/>
    </row>
    <row r="12" spans="1:4" ht="18.75" customHeight="1">
      <c r="A12" s="83"/>
      <c r="B12" s="78" t="s">
        <v>149</v>
      </c>
      <c r="C12" s="109">
        <v>18779.4</v>
      </c>
      <c r="D12" s="109">
        <v>19700</v>
      </c>
    </row>
    <row r="13" spans="1:4" ht="15">
      <c r="A13" s="77"/>
      <c r="B13" s="79" t="s">
        <v>89</v>
      </c>
      <c r="C13" s="119">
        <f>C10</f>
        <v>18779.4</v>
      </c>
      <c r="D13" s="119">
        <f>D10</f>
        <v>19700</v>
      </c>
    </row>
    <row r="15" ht="12.75">
      <c r="D15" s="102"/>
    </row>
  </sheetData>
  <sheetProtection/>
  <mergeCells count="5">
    <mergeCell ref="B1:D1"/>
    <mergeCell ref="B2:D2"/>
    <mergeCell ref="A3:D3"/>
    <mergeCell ref="B4:D4"/>
    <mergeCell ref="A7:D7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3.75390625" style="0" customWidth="1"/>
    <col min="2" max="2" width="65.875" style="0" customWidth="1"/>
    <col min="3" max="3" width="12.625" style="0" customWidth="1"/>
    <col min="4" max="4" width="8.125" style="0" customWidth="1"/>
  </cols>
  <sheetData>
    <row r="1" spans="1:3" ht="15">
      <c r="A1" s="4"/>
      <c r="B1" s="4"/>
      <c r="C1" s="5" t="s">
        <v>92</v>
      </c>
    </row>
    <row r="2" spans="1:3" ht="12.75" customHeight="1">
      <c r="A2" s="4"/>
      <c r="B2" s="462" t="s">
        <v>84</v>
      </c>
      <c r="C2" s="467"/>
    </row>
    <row r="3" spans="1:3" ht="12.75" customHeight="1">
      <c r="A3" s="4"/>
      <c r="B3" s="468" t="s">
        <v>82</v>
      </c>
      <c r="C3" s="467"/>
    </row>
    <row r="4" spans="1:3" ht="15">
      <c r="A4" s="4"/>
      <c r="B4" s="464" t="s">
        <v>1061</v>
      </c>
      <c r="C4" s="463"/>
    </row>
    <row r="5" spans="1:3" ht="15">
      <c r="A5" s="4"/>
      <c r="B5" s="4"/>
      <c r="C5" s="4"/>
    </row>
    <row r="6" spans="1:3" ht="34.5" customHeight="1">
      <c r="A6" s="469" t="s">
        <v>153</v>
      </c>
      <c r="B6" s="469"/>
      <c r="C6" s="469"/>
    </row>
    <row r="7" spans="1:3" ht="15">
      <c r="A7" s="4"/>
      <c r="B7" s="4"/>
      <c r="C7" s="4"/>
    </row>
    <row r="8" spans="1:4" ht="9.75" customHeight="1">
      <c r="A8" s="465" t="s">
        <v>1</v>
      </c>
      <c r="B8" s="465" t="s">
        <v>2</v>
      </c>
      <c r="C8" s="465" t="s">
        <v>3</v>
      </c>
      <c r="D8" s="3"/>
    </row>
    <row r="9" spans="1:3" ht="18" customHeight="1">
      <c r="A9" s="466"/>
      <c r="B9" s="466"/>
      <c r="C9" s="466"/>
    </row>
    <row r="10" spans="1:2" ht="18.75">
      <c r="A10" s="24"/>
      <c r="B10" s="28"/>
    </row>
    <row r="11" spans="1:4" ht="18" customHeight="1">
      <c r="A11" s="24">
        <v>1</v>
      </c>
      <c r="B11" s="25" t="s">
        <v>7</v>
      </c>
      <c r="C11" s="26">
        <v>5789.9</v>
      </c>
      <c r="D11" s="2"/>
    </row>
    <row r="12" spans="1:4" ht="18" customHeight="1">
      <c r="A12" s="24">
        <v>2</v>
      </c>
      <c r="B12" s="25" t="s">
        <v>4</v>
      </c>
      <c r="C12" s="26">
        <v>6429.9</v>
      </c>
      <c r="D12" s="2"/>
    </row>
    <row r="13" spans="1:4" ht="18.75">
      <c r="A13" s="24">
        <v>3</v>
      </c>
      <c r="B13" s="25" t="s">
        <v>5</v>
      </c>
      <c r="C13" s="26">
        <v>10802.1</v>
      </c>
      <c r="D13" s="2"/>
    </row>
    <row r="14" spans="1:4" ht="18.75">
      <c r="A14" s="24">
        <v>4</v>
      </c>
      <c r="B14" s="25" t="s">
        <v>6</v>
      </c>
      <c r="C14" s="26">
        <v>13396.2</v>
      </c>
      <c r="D14" s="2"/>
    </row>
    <row r="15" spans="2:4" ht="21" customHeight="1">
      <c r="B15" s="16" t="s">
        <v>79</v>
      </c>
      <c r="C15" s="27">
        <f>SUM(C11:C14)</f>
        <v>36418.100000000006</v>
      </c>
      <c r="D15" s="2"/>
    </row>
  </sheetData>
  <sheetProtection/>
  <mergeCells count="7">
    <mergeCell ref="A8:A9"/>
    <mergeCell ref="B8:B9"/>
    <mergeCell ref="C8:C9"/>
    <mergeCell ref="B2:C2"/>
    <mergeCell ref="B3:C3"/>
    <mergeCell ref="B4:C4"/>
    <mergeCell ref="A6:C6"/>
  </mergeCells>
  <printOptions/>
  <pageMargins left="0.71" right="0.42" top="0.27" bottom="0.27" header="0.23" footer="0.2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3.75390625" style="0" customWidth="1"/>
    <col min="2" max="2" width="50.125" style="0" customWidth="1"/>
    <col min="3" max="4" width="13.625" style="0" customWidth="1"/>
  </cols>
  <sheetData>
    <row r="1" spans="1:6" ht="15">
      <c r="A1" s="4"/>
      <c r="B1" s="464" t="s">
        <v>106</v>
      </c>
      <c r="C1" s="463"/>
      <c r="D1" s="463"/>
      <c r="E1" s="463"/>
      <c r="F1" s="1"/>
    </row>
    <row r="2" spans="1:6" ht="12.75" customHeight="1">
      <c r="A2" s="4"/>
      <c r="B2" s="462" t="s">
        <v>84</v>
      </c>
      <c r="C2" s="463"/>
      <c r="D2" s="463"/>
      <c r="E2" s="463"/>
      <c r="F2" s="1"/>
    </row>
    <row r="3" spans="1:6" ht="12.75" customHeight="1">
      <c r="A3" s="4"/>
      <c r="B3" s="468" t="s">
        <v>82</v>
      </c>
      <c r="C3" s="463"/>
      <c r="D3" s="463"/>
      <c r="E3" s="463"/>
      <c r="F3" s="1"/>
    </row>
    <row r="4" spans="1:6" ht="17.25" customHeight="1">
      <c r="A4" s="4"/>
      <c r="B4" s="464" t="s">
        <v>1061</v>
      </c>
      <c r="C4" s="463"/>
      <c r="D4" s="463"/>
      <c r="E4" s="463"/>
      <c r="F4" s="1"/>
    </row>
    <row r="5" spans="1:3" ht="15">
      <c r="A5" s="4"/>
      <c r="B5" s="4"/>
      <c r="C5" s="4"/>
    </row>
    <row r="6" spans="1:4" ht="34.5" customHeight="1">
      <c r="A6" s="469" t="s">
        <v>154</v>
      </c>
      <c r="B6" s="469"/>
      <c r="C6" s="469"/>
      <c r="D6" s="463"/>
    </row>
    <row r="7" spans="1:3" ht="15">
      <c r="A7" s="4"/>
      <c r="B7" s="4"/>
      <c r="C7" s="4"/>
    </row>
    <row r="8" spans="1:5" ht="9.75" customHeight="1">
      <c r="A8" s="465" t="s">
        <v>1</v>
      </c>
      <c r="B8" s="465" t="s">
        <v>2</v>
      </c>
      <c r="C8" s="470">
        <v>2019</v>
      </c>
      <c r="D8" s="470">
        <v>2020</v>
      </c>
      <c r="E8" s="3"/>
    </row>
    <row r="9" spans="1:4" ht="12.75" customHeight="1">
      <c r="A9" s="466"/>
      <c r="B9" s="466"/>
      <c r="C9" s="471"/>
      <c r="D9" s="471"/>
    </row>
    <row r="10" spans="1:2" ht="18.75">
      <c r="A10" s="24"/>
      <c r="B10" s="28"/>
    </row>
    <row r="11" spans="1:4" ht="18.75">
      <c r="A11" s="24">
        <v>1</v>
      </c>
      <c r="B11" s="25" t="s">
        <v>7</v>
      </c>
      <c r="C11" s="65">
        <v>4118.1</v>
      </c>
      <c r="D11" s="65">
        <v>3448.8</v>
      </c>
    </row>
    <row r="12" spans="1:4" ht="18.75">
      <c r="A12" s="24">
        <v>2</v>
      </c>
      <c r="B12" s="25" t="s">
        <v>4</v>
      </c>
      <c r="C12" s="65">
        <v>5780</v>
      </c>
      <c r="D12" s="65">
        <v>5563</v>
      </c>
    </row>
    <row r="13" spans="1:4" ht="18.75">
      <c r="A13" s="24">
        <v>3</v>
      </c>
      <c r="B13" s="25" t="s">
        <v>5</v>
      </c>
      <c r="C13" s="65">
        <v>9435.8</v>
      </c>
      <c r="D13" s="65">
        <v>8958.8</v>
      </c>
    </row>
    <row r="14" spans="1:4" ht="18.75">
      <c r="A14" s="24">
        <v>4</v>
      </c>
      <c r="B14" s="25" t="s">
        <v>6</v>
      </c>
      <c r="C14" s="65">
        <v>12272.4</v>
      </c>
      <c r="D14" s="65">
        <v>11944.8</v>
      </c>
    </row>
    <row r="15" spans="2:4" ht="17.25" customHeight="1">
      <c r="B15" s="16" t="s">
        <v>79</v>
      </c>
      <c r="C15" s="66">
        <f>SUM(C11:C14)</f>
        <v>31606.300000000003</v>
      </c>
      <c r="D15" s="27">
        <f>SUM(D11:D14)</f>
        <v>29915.399999999998</v>
      </c>
    </row>
  </sheetData>
  <sheetProtection/>
  <mergeCells count="9">
    <mergeCell ref="B1:E1"/>
    <mergeCell ref="B2:E2"/>
    <mergeCell ref="B3:E3"/>
    <mergeCell ref="B4:E4"/>
    <mergeCell ref="A6:D6"/>
    <mergeCell ref="A8:A9"/>
    <mergeCell ref="B8:B9"/>
    <mergeCell ref="C8:C9"/>
    <mergeCell ref="D8:D9"/>
  </mergeCells>
  <printOptions/>
  <pageMargins left="0.71" right="0.42" top="0.27" bottom="0.27" header="0.23" footer="0.2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D24"/>
  <sheetViews>
    <sheetView view="pageBreakPreview" zoomScale="60" zoomScalePageLayoutView="0" workbookViewId="0" topLeftCell="B1">
      <selection activeCell="D7" sqref="D7"/>
    </sheetView>
  </sheetViews>
  <sheetFormatPr defaultColWidth="9.00390625" defaultRowHeight="12.75"/>
  <cols>
    <col min="1" max="1" width="1.25" style="0" hidden="1" customWidth="1"/>
    <col min="2" max="2" width="5.00390625" style="0" customWidth="1"/>
    <col min="3" max="3" width="72.25390625" style="111" customWidth="1"/>
    <col min="4" max="4" width="42.25390625" style="0" customWidth="1"/>
  </cols>
  <sheetData>
    <row r="1" spans="3:4" ht="12.75">
      <c r="C1"/>
      <c r="D1" s="5" t="s">
        <v>57</v>
      </c>
    </row>
    <row r="2" spans="3:4" ht="12.75">
      <c r="C2"/>
      <c r="D2" s="5" t="s">
        <v>84</v>
      </c>
    </row>
    <row r="3" spans="2:4" ht="12.75">
      <c r="B3" s="459" t="s">
        <v>80</v>
      </c>
      <c r="C3" s="460"/>
      <c r="D3" s="460"/>
    </row>
    <row r="4" spans="3:4" ht="12.75">
      <c r="C4"/>
      <c r="D4" s="5" t="s">
        <v>1061</v>
      </c>
    </row>
    <row r="5" spans="3:4" ht="12.75">
      <c r="C5"/>
      <c r="D5" s="5"/>
    </row>
    <row r="6" spans="3:4" ht="38.25" customHeight="1">
      <c r="C6" s="457" t="s">
        <v>127</v>
      </c>
      <c r="D6" s="475"/>
    </row>
    <row r="7" spans="3:4" ht="12.75">
      <c r="C7"/>
      <c r="D7" s="5"/>
    </row>
    <row r="8" spans="2:4" ht="15.75">
      <c r="B8" s="110" t="s">
        <v>1</v>
      </c>
      <c r="C8" s="110" t="s">
        <v>114</v>
      </c>
      <c r="D8" s="110" t="s">
        <v>115</v>
      </c>
    </row>
    <row r="9" spans="2:4" ht="15">
      <c r="B9" s="61">
        <v>1</v>
      </c>
      <c r="C9" s="61">
        <v>2</v>
      </c>
      <c r="D9" s="61">
        <v>3</v>
      </c>
    </row>
    <row r="10" spans="2:4" ht="131.25" customHeight="1">
      <c r="B10" s="117">
        <v>1</v>
      </c>
      <c r="C10" s="112" t="s">
        <v>129</v>
      </c>
      <c r="D10" s="118" t="s">
        <v>123</v>
      </c>
    </row>
    <row r="11" spans="2:4" ht="28.5" customHeight="1">
      <c r="B11" s="473" t="s">
        <v>116</v>
      </c>
      <c r="C11" s="474" t="s">
        <v>117</v>
      </c>
      <c r="D11" s="118" t="s">
        <v>124</v>
      </c>
    </row>
    <row r="12" spans="2:4" ht="20.25" customHeight="1">
      <c r="B12" s="473"/>
      <c r="C12" s="474"/>
      <c r="D12" s="118" t="s">
        <v>126</v>
      </c>
    </row>
    <row r="13" spans="2:4" ht="32.25" customHeight="1">
      <c r="B13" s="473" t="s">
        <v>118</v>
      </c>
      <c r="C13" s="474" t="s">
        <v>119</v>
      </c>
      <c r="D13" s="118" t="s">
        <v>124</v>
      </c>
    </row>
    <row r="14" spans="2:4" ht="139.5" customHeight="1">
      <c r="B14" s="473"/>
      <c r="C14" s="474"/>
      <c r="D14" s="118" t="s">
        <v>186</v>
      </c>
    </row>
    <row r="15" spans="2:4" ht="33" customHeight="1">
      <c r="B15" s="473">
        <v>4</v>
      </c>
      <c r="C15" s="474" t="s">
        <v>120</v>
      </c>
      <c r="D15" s="118" t="s">
        <v>124</v>
      </c>
    </row>
    <row r="16" spans="2:4" ht="33.75" customHeight="1">
      <c r="B16" s="473"/>
      <c r="C16" s="474"/>
      <c r="D16" s="118" t="s">
        <v>125</v>
      </c>
    </row>
    <row r="17" spans="2:4" ht="39" customHeight="1">
      <c r="B17" s="473">
        <v>5</v>
      </c>
      <c r="C17" s="474" t="s">
        <v>121</v>
      </c>
      <c r="D17" s="118" t="s">
        <v>124</v>
      </c>
    </row>
    <row r="18" spans="2:4" ht="48" customHeight="1">
      <c r="B18" s="473"/>
      <c r="C18" s="474"/>
      <c r="D18" s="118" t="s">
        <v>140</v>
      </c>
    </row>
    <row r="19" spans="2:4" ht="24.75" customHeight="1">
      <c r="B19" s="473">
        <v>6</v>
      </c>
      <c r="C19" s="474" t="s">
        <v>122</v>
      </c>
      <c r="D19" s="118" t="s">
        <v>124</v>
      </c>
    </row>
    <row r="20" spans="2:4" ht="48.75" customHeight="1">
      <c r="B20" s="473"/>
      <c r="C20" s="474"/>
      <c r="D20" s="118" t="s">
        <v>140</v>
      </c>
    </row>
    <row r="21" spans="2:4" ht="43.5" customHeight="1">
      <c r="B21" s="117">
        <v>7</v>
      </c>
      <c r="C21" s="128" t="s">
        <v>146</v>
      </c>
      <c r="D21" s="118"/>
    </row>
    <row r="22" spans="2:4" ht="228.75" customHeight="1">
      <c r="B22" s="117">
        <v>8</v>
      </c>
      <c r="C22" s="128" t="s">
        <v>147</v>
      </c>
      <c r="D22" s="118"/>
    </row>
    <row r="23" spans="2:4" ht="22.5" customHeight="1">
      <c r="B23" s="473">
        <v>9</v>
      </c>
      <c r="C23" s="472" t="s">
        <v>141</v>
      </c>
      <c r="D23" s="118" t="s">
        <v>124</v>
      </c>
    </row>
    <row r="24" spans="2:4" ht="47.25">
      <c r="B24" s="473"/>
      <c r="C24" s="472"/>
      <c r="D24" s="118" t="s">
        <v>140</v>
      </c>
    </row>
  </sheetData>
  <sheetProtection/>
  <mergeCells count="14">
    <mergeCell ref="B11:B12"/>
    <mergeCell ref="C11:C12"/>
    <mergeCell ref="B3:D3"/>
    <mergeCell ref="C6:D6"/>
    <mergeCell ref="B19:B20"/>
    <mergeCell ref="C19:C20"/>
    <mergeCell ref="B15:B16"/>
    <mergeCell ref="C23:C24"/>
    <mergeCell ref="B23:B24"/>
    <mergeCell ref="C15:C16"/>
    <mergeCell ref="B17:B18"/>
    <mergeCell ref="C17:C18"/>
    <mergeCell ref="B13:B14"/>
    <mergeCell ref="C13:C14"/>
  </mergeCells>
  <printOptions/>
  <pageMargins left="0.5511811023622047" right="0.15748031496062992" top="0.15748031496062992" bottom="0.1968503937007874" header="0.15748031496062992" footer="0.1968503937007874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4.125" style="0" customWidth="1"/>
    <col min="2" max="2" width="56.25390625" style="0" customWidth="1"/>
    <col min="3" max="3" width="16.25390625" style="0" customWidth="1"/>
  </cols>
  <sheetData>
    <row r="1" spans="4:7" ht="12.75">
      <c r="D1" s="5" t="s">
        <v>96</v>
      </c>
      <c r="G1" s="5"/>
    </row>
    <row r="2" spans="4:7" ht="12.75">
      <c r="D2" s="5" t="s">
        <v>84</v>
      </c>
      <c r="G2" s="5"/>
    </row>
    <row r="3" spans="2:7" ht="12.75">
      <c r="B3" s="459" t="s">
        <v>80</v>
      </c>
      <c r="C3" s="460"/>
      <c r="D3" s="460"/>
      <c r="G3" s="5"/>
    </row>
    <row r="4" spans="4:7" ht="12.75">
      <c r="D4" s="5" t="s">
        <v>1061</v>
      </c>
      <c r="G4" s="5"/>
    </row>
    <row r="6" spans="1:4" ht="81.75" customHeight="1">
      <c r="A6" s="476" t="s">
        <v>908</v>
      </c>
      <c r="B6" s="476"/>
      <c r="C6" s="476"/>
      <c r="D6" s="476"/>
    </row>
    <row r="8" spans="1:3" ht="12.75">
      <c r="A8" s="465" t="s">
        <v>1</v>
      </c>
      <c r="B8" s="465" t="s">
        <v>2</v>
      </c>
      <c r="C8" s="465" t="s">
        <v>14</v>
      </c>
    </row>
    <row r="9" spans="1:3" ht="12.75">
      <c r="A9" s="466"/>
      <c r="B9" s="466"/>
      <c r="C9" s="466"/>
    </row>
    <row r="10" spans="1:3" ht="18.75">
      <c r="A10" s="24">
        <v>1</v>
      </c>
      <c r="B10" s="25" t="s">
        <v>5</v>
      </c>
      <c r="C10" s="323">
        <v>1108.3</v>
      </c>
    </row>
    <row r="11" spans="1:3" ht="18.75">
      <c r="A11" s="24"/>
      <c r="B11" s="25"/>
      <c r="C11" s="323"/>
    </row>
    <row r="12" spans="1:3" ht="18.75" hidden="1">
      <c r="A12" s="24">
        <v>4</v>
      </c>
      <c r="B12" s="25" t="s">
        <v>6</v>
      </c>
      <c r="C12" s="323"/>
    </row>
    <row r="13" spans="1:3" ht="17.25" customHeight="1">
      <c r="A13" s="24"/>
      <c r="B13" s="34" t="s">
        <v>79</v>
      </c>
      <c r="C13" s="324">
        <f>SUM(C10:C12)</f>
        <v>1108.3</v>
      </c>
    </row>
  </sheetData>
  <sheetProtection/>
  <mergeCells count="5">
    <mergeCell ref="B3:D3"/>
    <mergeCell ref="A6:D6"/>
    <mergeCell ref="A8:A9"/>
    <mergeCell ref="B8:B9"/>
    <mergeCell ref="C8:C9"/>
  </mergeCells>
  <printOptions/>
  <pageMargins left="0.75" right="0.43" top="0.36" bottom="0.46" header="0.39" footer="0.4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33.75390625" style="74" customWidth="1"/>
    <col min="3" max="3" width="21.375" style="0" customWidth="1"/>
    <col min="4" max="4" width="20.375" style="0" customWidth="1"/>
  </cols>
  <sheetData>
    <row r="1" ht="12.75">
      <c r="D1" s="5" t="s">
        <v>909</v>
      </c>
    </row>
    <row r="2" ht="12.75">
      <c r="D2" s="5" t="s">
        <v>84</v>
      </c>
    </row>
    <row r="3" ht="12.75">
      <c r="D3" s="5" t="s">
        <v>80</v>
      </c>
    </row>
    <row r="4" ht="12.75">
      <c r="D4" s="5" t="s">
        <v>1061</v>
      </c>
    </row>
    <row r="6" spans="1:4" ht="38.25" customHeight="1">
      <c r="A6" s="476" t="s">
        <v>907</v>
      </c>
      <c r="B6" s="476"/>
      <c r="C6" s="476"/>
      <c r="D6" s="476"/>
    </row>
    <row r="8" spans="1:4" ht="12.75">
      <c r="A8" s="465" t="s">
        <v>1</v>
      </c>
      <c r="B8" s="465" t="s">
        <v>2</v>
      </c>
      <c r="C8" s="465" t="s">
        <v>904</v>
      </c>
      <c r="D8" s="465" t="s">
        <v>905</v>
      </c>
    </row>
    <row r="9" spans="1:4" ht="69" customHeight="1">
      <c r="A9" s="466"/>
      <c r="B9" s="466"/>
      <c r="C9" s="466"/>
      <c r="D9" s="466"/>
    </row>
    <row r="10" spans="1:4" ht="12.75">
      <c r="A10" s="316">
        <v>1</v>
      </c>
      <c r="B10" s="316">
        <v>2</v>
      </c>
      <c r="C10" s="316">
        <v>3</v>
      </c>
      <c r="D10" s="316">
        <v>4</v>
      </c>
    </row>
    <row r="11" spans="1:4" ht="15.75">
      <c r="A11" s="317">
        <v>1</v>
      </c>
      <c r="B11" s="319" t="s">
        <v>906</v>
      </c>
      <c r="C11" s="64">
        <v>500</v>
      </c>
      <c r="D11" s="318"/>
    </row>
    <row r="12" spans="1:4" ht="18.75">
      <c r="A12" s="6"/>
      <c r="B12" s="321" t="s">
        <v>79</v>
      </c>
      <c r="C12" s="322">
        <f>SUM(C11:C11)</f>
        <v>500</v>
      </c>
      <c r="D12" s="320"/>
    </row>
  </sheetData>
  <sheetProtection/>
  <mergeCells count="5">
    <mergeCell ref="A6:D6"/>
    <mergeCell ref="A8:A9"/>
    <mergeCell ref="B8:B9"/>
    <mergeCell ref="C8:C9"/>
    <mergeCell ref="D8:D9"/>
  </mergeCells>
  <printOptions/>
  <pageMargins left="0.48" right="0.18" top="0.31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SheetLayoutView="100" zoomScalePageLayoutView="0" workbookViewId="0" topLeftCell="B1">
      <selection activeCell="A6" sqref="A6:C6"/>
    </sheetView>
  </sheetViews>
  <sheetFormatPr defaultColWidth="9.00390625" defaultRowHeight="12.75"/>
  <cols>
    <col min="1" max="1" width="3.75390625" style="0" customWidth="1"/>
    <col min="2" max="2" width="77.00390625" style="0" customWidth="1"/>
    <col min="3" max="3" width="12.875" style="0" customWidth="1"/>
    <col min="4" max="4" width="24.25390625" style="0" hidden="1" customWidth="1"/>
    <col min="5" max="7" width="9.125" style="0" hidden="1" customWidth="1"/>
  </cols>
  <sheetData>
    <row r="1" spans="1:3" ht="15">
      <c r="A1" s="4"/>
      <c r="B1" s="464" t="s">
        <v>128</v>
      </c>
      <c r="C1" s="467"/>
    </row>
    <row r="2" spans="1:3" ht="12.75">
      <c r="A2" s="462" t="s">
        <v>84</v>
      </c>
      <c r="B2" s="467"/>
      <c r="C2" s="467"/>
    </row>
    <row r="3" spans="1:3" ht="12.75">
      <c r="A3" s="468" t="s">
        <v>82</v>
      </c>
      <c r="B3" s="467"/>
      <c r="C3" s="467"/>
    </row>
    <row r="4" spans="1:3" ht="15">
      <c r="A4" s="4"/>
      <c r="B4" s="464" t="s">
        <v>1061</v>
      </c>
      <c r="C4" s="467"/>
    </row>
    <row r="5" spans="1:3" ht="15">
      <c r="A5" s="4"/>
      <c r="B5" s="5" t="s">
        <v>130</v>
      </c>
      <c r="C5" s="3"/>
    </row>
    <row r="6" spans="1:3" ht="97.5" customHeight="1">
      <c r="A6" s="477" t="s">
        <v>155</v>
      </c>
      <c r="B6" s="478"/>
      <c r="C6" s="478"/>
    </row>
    <row r="7" ht="15" customHeight="1"/>
    <row r="8" spans="1:3" ht="28.5" customHeight="1">
      <c r="A8" s="20" t="s">
        <v>85</v>
      </c>
      <c r="B8" s="21" t="s">
        <v>86</v>
      </c>
      <c r="C8" s="20" t="s">
        <v>83</v>
      </c>
    </row>
    <row r="9" spans="1:3" ht="12.75" customHeight="1">
      <c r="A9" s="22">
        <v>1</v>
      </c>
      <c r="B9" s="23">
        <v>2</v>
      </c>
      <c r="C9" s="22">
        <v>3</v>
      </c>
    </row>
    <row r="10" spans="1:3" ht="55.5" customHeight="1">
      <c r="A10" s="129">
        <v>1</v>
      </c>
      <c r="B10" s="123" t="s">
        <v>144</v>
      </c>
      <c r="C10" s="125">
        <v>117215.9</v>
      </c>
    </row>
    <row r="11" spans="1:5" ht="36" customHeight="1">
      <c r="A11" s="68">
        <f>A10+1</f>
        <v>2</v>
      </c>
      <c r="B11" s="7" t="s">
        <v>174</v>
      </c>
      <c r="C11" s="31">
        <v>227009.7</v>
      </c>
      <c r="D11">
        <v>3215</v>
      </c>
      <c r="E11">
        <v>108</v>
      </c>
    </row>
    <row r="12" spans="1:4" ht="177" customHeight="1">
      <c r="A12" s="68">
        <f>A11+1</f>
        <v>3</v>
      </c>
      <c r="B12" s="7" t="s">
        <v>175</v>
      </c>
      <c r="C12" s="113">
        <v>5077.4</v>
      </c>
      <c r="D12">
        <v>675</v>
      </c>
    </row>
    <row r="13" spans="1:3" ht="51" customHeight="1">
      <c r="A13" s="68">
        <f>A12+1</f>
        <v>4</v>
      </c>
      <c r="B13" s="7" t="s">
        <v>0</v>
      </c>
      <c r="C13" s="113">
        <v>881.1</v>
      </c>
    </row>
    <row r="14" spans="1:3" ht="36" customHeight="1">
      <c r="A14" s="68">
        <f aca="true" t="shared" si="0" ref="A14:A31">A13+1</f>
        <v>5</v>
      </c>
      <c r="B14" s="7" t="s">
        <v>72</v>
      </c>
      <c r="C14" s="29">
        <v>3.9</v>
      </c>
    </row>
    <row r="15" spans="1:3" ht="53.25" customHeight="1">
      <c r="A15" s="68">
        <f t="shared" si="0"/>
        <v>6</v>
      </c>
      <c r="B15" s="7" t="s">
        <v>98</v>
      </c>
      <c r="C15" s="113">
        <v>421</v>
      </c>
    </row>
    <row r="16" spans="1:3" ht="30.75" customHeight="1">
      <c r="A16" s="68">
        <f t="shared" si="0"/>
        <v>7</v>
      </c>
      <c r="B16" s="7" t="s">
        <v>135</v>
      </c>
      <c r="C16" s="113">
        <v>43.7</v>
      </c>
    </row>
    <row r="17" spans="1:3" ht="93" customHeight="1">
      <c r="A17" s="68">
        <f t="shared" si="0"/>
        <v>8</v>
      </c>
      <c r="B17" s="7" t="s">
        <v>138</v>
      </c>
      <c r="C17" s="113">
        <v>7168.8</v>
      </c>
    </row>
    <row r="18" spans="1:3" ht="81.75" customHeight="1">
      <c r="A18" s="68">
        <f t="shared" si="0"/>
        <v>9</v>
      </c>
      <c r="B18" s="7" t="s">
        <v>179</v>
      </c>
      <c r="C18" s="113">
        <v>286.7</v>
      </c>
    </row>
    <row r="19" spans="1:3" ht="55.5" customHeight="1">
      <c r="A19" s="68">
        <f t="shared" si="0"/>
        <v>10</v>
      </c>
      <c r="B19" s="10" t="s">
        <v>71</v>
      </c>
      <c r="C19" s="113">
        <v>395.1</v>
      </c>
    </row>
    <row r="20" spans="1:3" ht="37.5" customHeight="1">
      <c r="A20" s="68">
        <f t="shared" si="0"/>
        <v>11</v>
      </c>
      <c r="B20" s="8" t="s">
        <v>181</v>
      </c>
      <c r="C20" s="113">
        <v>186.3</v>
      </c>
    </row>
    <row r="21" spans="1:3" ht="53.25" customHeight="1">
      <c r="A21" s="68">
        <f t="shared" si="0"/>
        <v>12</v>
      </c>
      <c r="B21" s="8" t="s">
        <v>182</v>
      </c>
      <c r="C21" s="113">
        <v>2.9</v>
      </c>
    </row>
    <row r="22" spans="1:3" ht="62.25" customHeight="1">
      <c r="A22" s="68">
        <f t="shared" si="0"/>
        <v>13</v>
      </c>
      <c r="B22" s="7" t="s">
        <v>139</v>
      </c>
      <c r="C22" s="64">
        <v>1.2</v>
      </c>
    </row>
    <row r="23" spans="1:3" ht="56.25" customHeight="1">
      <c r="A23" s="68">
        <f t="shared" si="0"/>
        <v>14</v>
      </c>
      <c r="B23" s="8" t="s">
        <v>177</v>
      </c>
      <c r="C23" s="113">
        <v>52.2</v>
      </c>
    </row>
    <row r="24" spans="1:3" ht="65.25" customHeight="1">
      <c r="A24" s="68">
        <f t="shared" si="0"/>
        <v>15</v>
      </c>
      <c r="B24" s="7" t="s">
        <v>180</v>
      </c>
      <c r="C24" s="29">
        <v>9.4</v>
      </c>
    </row>
    <row r="25" spans="1:3" ht="36" customHeight="1">
      <c r="A25" s="68">
        <f t="shared" si="0"/>
        <v>16</v>
      </c>
      <c r="B25" s="11" t="s">
        <v>176</v>
      </c>
      <c r="C25" s="113">
        <v>3738.8</v>
      </c>
    </row>
    <row r="26" spans="1:3" ht="75.75" customHeight="1">
      <c r="A26" s="68">
        <f t="shared" si="0"/>
        <v>17</v>
      </c>
      <c r="B26" s="10" t="s">
        <v>178</v>
      </c>
      <c r="C26" s="113">
        <v>109.7</v>
      </c>
    </row>
    <row r="27" spans="1:3" ht="58.5" customHeight="1">
      <c r="A27" s="68">
        <f t="shared" si="0"/>
        <v>18</v>
      </c>
      <c r="B27" s="8" t="s">
        <v>183</v>
      </c>
      <c r="C27" s="29">
        <v>63.7</v>
      </c>
    </row>
    <row r="28" spans="1:3" ht="92.25" customHeight="1">
      <c r="A28" s="68">
        <f t="shared" si="0"/>
        <v>19</v>
      </c>
      <c r="B28" s="8" t="s">
        <v>184</v>
      </c>
      <c r="C28" s="31">
        <v>6485.1</v>
      </c>
    </row>
    <row r="29" spans="1:3" ht="65.25" customHeight="1">
      <c r="A29" s="68">
        <f t="shared" si="0"/>
        <v>20</v>
      </c>
      <c r="B29" s="8" t="s">
        <v>99</v>
      </c>
      <c r="C29" s="116">
        <v>11961.6</v>
      </c>
    </row>
    <row r="30" spans="1:3" ht="42.75" customHeight="1">
      <c r="A30" s="68">
        <f t="shared" si="0"/>
        <v>21</v>
      </c>
      <c r="B30" s="8" t="s">
        <v>113</v>
      </c>
      <c r="C30" s="29">
        <v>122.2</v>
      </c>
    </row>
    <row r="31" spans="1:3" ht="36.75" customHeight="1">
      <c r="A31" s="68">
        <f t="shared" si="0"/>
        <v>22</v>
      </c>
      <c r="B31" s="8" t="s">
        <v>145</v>
      </c>
      <c r="C31" s="29">
        <v>1596</v>
      </c>
    </row>
    <row r="32" spans="1:4" ht="23.25" customHeight="1">
      <c r="A32" s="9"/>
      <c r="B32" s="13" t="s">
        <v>87</v>
      </c>
      <c r="C32" s="32">
        <f>C11+C12+C13+C14+C15+C16+C17+C19+C22+C23+C24+C25+C26+C27+C29+C30+C20+C10+C31+C28+C18+C21</f>
        <v>382832.4000000001</v>
      </c>
      <c r="D32" s="17" t="e">
        <f>#REF!+#REF!+#REF!+#REF!+#REF!+D16+D17+#REF!+#REF!+#REF!+#REF!+#REF!+#REF!+#REF!+#REF!+D24+D25+#REF!+#REF!</f>
        <v>#REF!</v>
      </c>
    </row>
  </sheetData>
  <sheetProtection/>
  <mergeCells count="5">
    <mergeCell ref="A6:C6"/>
    <mergeCell ref="B1:C1"/>
    <mergeCell ref="A2:C2"/>
    <mergeCell ref="A3:C3"/>
    <mergeCell ref="B4:C4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85" r:id="rId1"/>
  <headerFooter alignWithMargins="0">
    <oddHeader>&amp;C&amp;Я</oddHeader>
    <oddFooter>&amp;C&amp;Я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33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5.75390625" style="0" customWidth="1"/>
    <col min="2" max="2" width="59.75390625" style="0" customWidth="1"/>
    <col min="3" max="3" width="13.75390625" style="0" customWidth="1"/>
    <col min="4" max="4" width="15.00390625" style="0" customWidth="1"/>
  </cols>
  <sheetData>
    <row r="1" spans="1:4" ht="15">
      <c r="A1" s="4"/>
      <c r="B1" s="464" t="s">
        <v>187</v>
      </c>
      <c r="C1" s="467"/>
      <c r="D1" s="463"/>
    </row>
    <row r="2" spans="1:4" ht="12.75">
      <c r="A2" s="462" t="s">
        <v>84</v>
      </c>
      <c r="B2" s="467"/>
      <c r="C2" s="467"/>
      <c r="D2" s="463"/>
    </row>
    <row r="3" spans="1:4" ht="12.75">
      <c r="A3" s="468" t="s">
        <v>82</v>
      </c>
      <c r="B3" s="467"/>
      <c r="C3" s="467"/>
      <c r="D3" s="463"/>
    </row>
    <row r="4" spans="1:4" ht="15">
      <c r="A4" s="4"/>
      <c r="B4" s="464" t="s">
        <v>1061</v>
      </c>
      <c r="C4" s="467"/>
      <c r="D4" s="463"/>
    </row>
    <row r="5" spans="1:3" ht="15">
      <c r="A5" s="4"/>
      <c r="B5" s="5"/>
      <c r="C5" s="3"/>
    </row>
    <row r="6" spans="1:4" ht="99.75" customHeight="1">
      <c r="A6" s="477" t="s">
        <v>156</v>
      </c>
      <c r="B6" s="478"/>
      <c r="C6" s="478"/>
      <c r="D6" s="452"/>
    </row>
    <row r="7" ht="15" customHeight="1"/>
    <row r="8" spans="1:4" ht="29.25" customHeight="1">
      <c r="A8" s="20" t="s">
        <v>85</v>
      </c>
      <c r="B8" s="21" t="s">
        <v>86</v>
      </c>
      <c r="C8" s="15">
        <v>2019</v>
      </c>
      <c r="D8" s="14">
        <v>2020</v>
      </c>
    </row>
    <row r="9" spans="1:4" ht="12.75">
      <c r="A9" s="22">
        <v>1</v>
      </c>
      <c r="B9" s="23">
        <v>2</v>
      </c>
      <c r="C9" s="22">
        <v>3</v>
      </c>
      <c r="D9" s="59">
        <v>4</v>
      </c>
    </row>
    <row r="10" spans="1:4" ht="78.75">
      <c r="A10" s="122">
        <v>1</v>
      </c>
      <c r="B10" s="123" t="s">
        <v>144</v>
      </c>
      <c r="C10" s="126">
        <v>108740.3</v>
      </c>
      <c r="D10" s="127">
        <v>110683.6</v>
      </c>
    </row>
    <row r="11" spans="1:4" ht="33" customHeight="1">
      <c r="A11" s="124">
        <f>A10+1</f>
        <v>2</v>
      </c>
      <c r="B11" s="7" t="s">
        <v>174</v>
      </c>
      <c r="C11" s="113">
        <v>228795.6</v>
      </c>
      <c r="D11" s="113">
        <v>227827.7</v>
      </c>
    </row>
    <row r="12" spans="1:4" ht="224.25" customHeight="1">
      <c r="A12" s="124">
        <f>A11+1</f>
        <v>3</v>
      </c>
      <c r="B12" s="7" t="s">
        <v>175</v>
      </c>
      <c r="C12" s="113">
        <v>5077.4</v>
      </c>
      <c r="D12" s="113">
        <v>5077.4</v>
      </c>
    </row>
    <row r="13" spans="1:4" ht="48.75" customHeight="1">
      <c r="A13" s="124">
        <f>A12+1</f>
        <v>4</v>
      </c>
      <c r="B13" s="7" t="s">
        <v>0</v>
      </c>
      <c r="C13" s="113">
        <v>881.1</v>
      </c>
      <c r="D13" s="113">
        <v>881.1</v>
      </c>
    </row>
    <row r="14" spans="1:4" ht="33.75" customHeight="1">
      <c r="A14" s="124">
        <f>A13+1</f>
        <v>5</v>
      </c>
      <c r="B14" s="7" t="s">
        <v>72</v>
      </c>
      <c r="C14" s="29">
        <v>3.9</v>
      </c>
      <c r="D14" s="29">
        <v>3.9</v>
      </c>
    </row>
    <row r="15" spans="1:4" ht="66" customHeight="1">
      <c r="A15" s="124">
        <f>A14+1</f>
        <v>6</v>
      </c>
      <c r="B15" s="7" t="s">
        <v>98</v>
      </c>
      <c r="C15" s="113">
        <v>422.2</v>
      </c>
      <c r="D15" s="113">
        <v>423.5</v>
      </c>
    </row>
    <row r="16" spans="1:4" ht="50.25" customHeight="1">
      <c r="A16" s="124">
        <f aca="true" t="shared" si="0" ref="A16:A32">A15+1</f>
        <v>7</v>
      </c>
      <c r="B16" s="7" t="s">
        <v>135</v>
      </c>
      <c r="C16" s="113">
        <v>43.7</v>
      </c>
      <c r="D16" s="113">
        <v>43.7</v>
      </c>
    </row>
    <row r="17" spans="1:4" ht="115.5" customHeight="1">
      <c r="A17" s="124">
        <f t="shared" si="0"/>
        <v>8</v>
      </c>
      <c r="B17" s="7" t="s">
        <v>138</v>
      </c>
      <c r="C17" s="113">
        <v>7168.8</v>
      </c>
      <c r="D17" s="113">
        <v>7168.8</v>
      </c>
    </row>
    <row r="18" spans="1:4" ht="99.75" customHeight="1">
      <c r="A18" s="124">
        <f t="shared" si="0"/>
        <v>9</v>
      </c>
      <c r="B18" s="7" t="s">
        <v>179</v>
      </c>
      <c r="C18" s="113">
        <v>286.7</v>
      </c>
      <c r="D18" s="113">
        <v>286.7</v>
      </c>
    </row>
    <row r="19" spans="1:4" ht="50.25" customHeight="1">
      <c r="A19" s="124">
        <f t="shared" si="0"/>
        <v>10</v>
      </c>
      <c r="B19" s="10" t="s">
        <v>71</v>
      </c>
      <c r="C19" s="113">
        <v>395.1</v>
      </c>
      <c r="D19" s="113">
        <v>395.1</v>
      </c>
    </row>
    <row r="20" spans="1:4" ht="60" customHeight="1">
      <c r="A20" s="124">
        <f t="shared" si="0"/>
        <v>11</v>
      </c>
      <c r="B20" s="8" t="s">
        <v>181</v>
      </c>
      <c r="C20" s="113">
        <v>156.3</v>
      </c>
      <c r="D20" s="113">
        <v>128.5</v>
      </c>
    </row>
    <row r="21" spans="1:4" ht="70.5" customHeight="1">
      <c r="A21" s="124">
        <f t="shared" si="0"/>
        <v>12</v>
      </c>
      <c r="B21" s="8" t="s">
        <v>182</v>
      </c>
      <c r="C21" s="113">
        <v>1.6</v>
      </c>
      <c r="D21" s="113">
        <v>1.3</v>
      </c>
    </row>
    <row r="22" spans="1:4" ht="79.5" customHeight="1">
      <c r="A22" s="124">
        <f t="shared" si="0"/>
        <v>13</v>
      </c>
      <c r="B22" s="7" t="s">
        <v>139</v>
      </c>
      <c r="C22" s="64">
        <v>1.2</v>
      </c>
      <c r="D22" s="64">
        <v>1.2</v>
      </c>
    </row>
    <row r="23" spans="1:4" ht="75" customHeight="1">
      <c r="A23" s="124">
        <f t="shared" si="0"/>
        <v>14</v>
      </c>
      <c r="B23" s="8" t="s">
        <v>177</v>
      </c>
      <c r="C23" s="113">
        <v>3.1</v>
      </c>
      <c r="D23" s="113">
        <v>5.1</v>
      </c>
    </row>
    <row r="24" spans="1:4" ht="76.5" customHeight="1">
      <c r="A24" s="124">
        <f t="shared" si="0"/>
        <v>15</v>
      </c>
      <c r="B24" s="7" t="s">
        <v>136</v>
      </c>
      <c r="C24" s="29">
        <v>9.4</v>
      </c>
      <c r="D24" s="29">
        <v>9.4</v>
      </c>
    </row>
    <row r="25" spans="1:4" ht="35.25" customHeight="1">
      <c r="A25" s="124">
        <f t="shared" si="0"/>
        <v>16</v>
      </c>
      <c r="B25" s="11" t="s">
        <v>176</v>
      </c>
      <c r="C25" s="113">
        <v>3738.8</v>
      </c>
      <c r="D25" s="113">
        <v>3738.8</v>
      </c>
    </row>
    <row r="26" spans="1:4" ht="85.5" customHeight="1">
      <c r="A26" s="124">
        <f t="shared" si="0"/>
        <v>17</v>
      </c>
      <c r="B26" s="10" t="s">
        <v>178</v>
      </c>
      <c r="C26" s="113">
        <v>109.7</v>
      </c>
      <c r="D26" s="113">
        <v>109.7</v>
      </c>
    </row>
    <row r="27" spans="1:4" ht="74.25" customHeight="1">
      <c r="A27" s="124">
        <f t="shared" si="0"/>
        <v>18</v>
      </c>
      <c r="B27" s="8" t="s">
        <v>183</v>
      </c>
      <c r="C27" s="31">
        <v>106.8</v>
      </c>
      <c r="D27" s="114">
        <v>108</v>
      </c>
    </row>
    <row r="28" spans="1:4" ht="102" customHeight="1">
      <c r="A28" s="124">
        <f t="shared" si="0"/>
        <v>19</v>
      </c>
      <c r="B28" s="8" t="s">
        <v>184</v>
      </c>
      <c r="C28" s="31">
        <v>7516.6</v>
      </c>
      <c r="D28" s="31">
        <v>7443.3</v>
      </c>
    </row>
    <row r="29" spans="1:4" ht="84.75" customHeight="1">
      <c r="A29" s="124">
        <f t="shared" si="0"/>
        <v>20</v>
      </c>
      <c r="B29" s="8" t="s">
        <v>185</v>
      </c>
      <c r="C29" s="31">
        <v>2211</v>
      </c>
      <c r="D29" s="31">
        <v>2284.3</v>
      </c>
    </row>
    <row r="30" spans="1:4" ht="66.75" customHeight="1">
      <c r="A30" s="124">
        <f t="shared" si="0"/>
        <v>21</v>
      </c>
      <c r="B30" s="8" t="s">
        <v>99</v>
      </c>
      <c r="C30" s="115">
        <v>13829.8</v>
      </c>
      <c r="D30" s="115">
        <v>13490.2</v>
      </c>
    </row>
    <row r="31" spans="1:4" ht="57" customHeight="1">
      <c r="A31" s="124">
        <f t="shared" si="0"/>
        <v>22</v>
      </c>
      <c r="B31" s="8" t="s">
        <v>145</v>
      </c>
      <c r="C31" s="115">
        <v>1596</v>
      </c>
      <c r="D31" s="115">
        <v>1596</v>
      </c>
    </row>
    <row r="32" spans="1:4" ht="34.5" customHeight="1">
      <c r="A32" s="124">
        <f t="shared" si="0"/>
        <v>23</v>
      </c>
      <c r="B32" s="8" t="s">
        <v>113</v>
      </c>
      <c r="C32" s="29">
        <v>122.2</v>
      </c>
      <c r="D32" s="29">
        <v>122.2</v>
      </c>
    </row>
    <row r="33" spans="1:4" ht="20.25" customHeight="1">
      <c r="A33" s="12"/>
      <c r="B33" s="13" t="s">
        <v>87</v>
      </c>
      <c r="C33" s="17">
        <f>C11+C13+C14+C15+C16+C17+C20+C22+C23+C24+C25+C26+C27+C19+C30+C31+C32+C10+C28+C18+C21+C29+C12</f>
        <v>381217.3</v>
      </c>
      <c r="D33" s="17">
        <f>D11+D13+D14+D15+D16+D17+D20+D22+D23+D24+D25+D26+D27+D19+D30+D31+D32+D10+D28+D18+D21+D29+D12</f>
        <v>381829.50000000006</v>
      </c>
    </row>
  </sheetData>
  <sheetProtection/>
  <mergeCells count="5">
    <mergeCell ref="A6:D6"/>
    <mergeCell ref="B1:D1"/>
    <mergeCell ref="A2:D2"/>
    <mergeCell ref="A3:D3"/>
    <mergeCell ref="B4:D4"/>
  </mergeCells>
  <printOptions/>
  <pageMargins left="0.7480314960629921" right="0.2362204724409449" top="0.2362204724409449" bottom="0.1968503937007874" header="0.2362204724409449" footer="0.196850393700787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F32"/>
  <sheetViews>
    <sheetView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7.125" style="0" customWidth="1"/>
    <col min="2" max="2" width="36.125" style="0" customWidth="1"/>
    <col min="3" max="3" width="45.75390625" style="0" customWidth="1"/>
    <col min="4" max="4" width="21.375" style="0" customWidth="1"/>
  </cols>
  <sheetData>
    <row r="1" spans="4:5" ht="12.75">
      <c r="D1" s="5" t="s">
        <v>93</v>
      </c>
      <c r="E1" s="3"/>
    </row>
    <row r="2" spans="4:5" ht="12.75">
      <c r="D2" s="5" t="s">
        <v>84</v>
      </c>
      <c r="E2" s="3"/>
    </row>
    <row r="3" spans="4:5" ht="12.75">
      <c r="D3" s="5" t="s">
        <v>80</v>
      </c>
      <c r="E3" s="3"/>
    </row>
    <row r="4" spans="4:5" ht="12.75">
      <c r="D4" s="5" t="s">
        <v>1061</v>
      </c>
      <c r="E4" s="3"/>
    </row>
    <row r="5" spans="4:5" ht="12.75">
      <c r="D5" s="5"/>
      <c r="E5" s="3"/>
    </row>
    <row r="6" spans="2:5" ht="19.5" customHeight="1">
      <c r="B6" s="440" t="s">
        <v>157</v>
      </c>
      <c r="C6" s="440"/>
      <c r="D6" s="441"/>
      <c r="E6" s="3"/>
    </row>
    <row r="7" spans="4:5" ht="12.75">
      <c r="D7" s="5"/>
      <c r="E7" s="3"/>
    </row>
    <row r="8" spans="2:6" ht="36" customHeight="1">
      <c r="B8" s="33" t="s">
        <v>33</v>
      </c>
      <c r="C8" s="33" t="s">
        <v>34</v>
      </c>
      <c r="D8" s="33" t="s">
        <v>81</v>
      </c>
      <c r="F8" s="52"/>
    </row>
    <row r="9" spans="2:6" ht="15" customHeight="1">
      <c r="B9" s="33">
        <v>1</v>
      </c>
      <c r="C9" s="33">
        <v>2</v>
      </c>
      <c r="D9" s="33">
        <v>3</v>
      </c>
      <c r="F9" s="52"/>
    </row>
    <row r="10" spans="2:4" ht="48" customHeight="1">
      <c r="B10" s="53" t="s">
        <v>35</v>
      </c>
      <c r="C10" s="53" t="s">
        <v>36</v>
      </c>
      <c r="D10" s="327">
        <f>D11+D23</f>
        <v>1942.82</v>
      </c>
    </row>
    <row r="11" spans="2:4" ht="31.5" customHeight="1">
      <c r="B11" s="54" t="s">
        <v>37</v>
      </c>
      <c r="C11" s="55" t="s">
        <v>38</v>
      </c>
      <c r="D11" s="57">
        <f>D20+D13+D16</f>
        <v>0</v>
      </c>
    </row>
    <row r="12" spans="2:4" ht="30" customHeight="1">
      <c r="B12" s="69" t="s">
        <v>64</v>
      </c>
      <c r="C12" s="30" t="s">
        <v>94</v>
      </c>
      <c r="D12" s="45">
        <f>D13</f>
        <v>-2966.3</v>
      </c>
    </row>
    <row r="13" spans="2:4" ht="33" customHeight="1">
      <c r="B13" s="69" t="s">
        <v>73</v>
      </c>
      <c r="C13" s="30" t="s">
        <v>65</v>
      </c>
      <c r="D13" s="45">
        <v>-2966.3</v>
      </c>
    </row>
    <row r="14" spans="2:4" ht="93.75" customHeight="1">
      <c r="B14" s="69" t="s">
        <v>74</v>
      </c>
      <c r="C14" s="58" t="s">
        <v>66</v>
      </c>
      <c r="D14" s="105">
        <v>2966.3</v>
      </c>
    </row>
    <row r="15" spans="2:4" ht="81.75" customHeight="1">
      <c r="B15" s="69" t="s">
        <v>75</v>
      </c>
      <c r="C15" s="30" t="s">
        <v>39</v>
      </c>
      <c r="D15" s="105">
        <v>2966.3</v>
      </c>
    </row>
    <row r="16" spans="2:4" ht="27.75" customHeight="1">
      <c r="B16" s="72" t="s">
        <v>55</v>
      </c>
      <c r="C16" s="58" t="s">
        <v>56</v>
      </c>
      <c r="D16" s="105">
        <f>D17</f>
        <v>2966.3</v>
      </c>
    </row>
    <row r="17" spans="2:4" ht="34.5" customHeight="1">
      <c r="B17" s="70" t="s">
        <v>67</v>
      </c>
      <c r="C17" s="58" t="s">
        <v>68</v>
      </c>
      <c r="D17" s="45">
        <f>D19</f>
        <v>2966.3</v>
      </c>
    </row>
    <row r="18" spans="2:4" ht="34.5" customHeight="1">
      <c r="B18" s="62" t="s">
        <v>142</v>
      </c>
      <c r="C18" s="58" t="s">
        <v>143</v>
      </c>
      <c r="D18" s="45">
        <f>D19</f>
        <v>2966.3</v>
      </c>
    </row>
    <row r="19" spans="2:4" ht="53.25" customHeight="1">
      <c r="B19" s="70" t="s">
        <v>40</v>
      </c>
      <c r="C19" s="30" t="s">
        <v>41</v>
      </c>
      <c r="D19" s="105">
        <v>2966.3</v>
      </c>
    </row>
    <row r="20" spans="2:4" ht="32.25" customHeight="1">
      <c r="B20" s="88" t="s">
        <v>42</v>
      </c>
      <c r="C20" s="89" t="s">
        <v>43</v>
      </c>
      <c r="D20" s="45">
        <f>D21</f>
        <v>0</v>
      </c>
    </row>
    <row r="21" spans="2:4" ht="40.5" customHeight="1">
      <c r="B21" s="88" t="s">
        <v>76</v>
      </c>
      <c r="C21" s="89" t="s">
        <v>77</v>
      </c>
      <c r="D21" s="45">
        <f>D22</f>
        <v>0</v>
      </c>
    </row>
    <row r="22" spans="2:4" ht="39" customHeight="1">
      <c r="B22" s="88" t="s">
        <v>44</v>
      </c>
      <c r="C22" s="89" t="s">
        <v>78</v>
      </c>
      <c r="D22" s="45">
        <v>0</v>
      </c>
    </row>
    <row r="23" spans="2:4" ht="31.5" customHeight="1">
      <c r="B23" s="71" t="s">
        <v>45</v>
      </c>
      <c r="C23" s="63" t="s">
        <v>46</v>
      </c>
      <c r="D23" s="326">
        <f>D28</f>
        <v>1942.82</v>
      </c>
    </row>
    <row r="24" spans="2:4" ht="18" customHeight="1">
      <c r="B24" s="70" t="s">
        <v>103</v>
      </c>
      <c r="C24" s="60" t="s">
        <v>100</v>
      </c>
      <c r="D24" s="315">
        <v>0</v>
      </c>
    </row>
    <row r="25" spans="2:4" ht="19.5" customHeight="1">
      <c r="B25" s="70" t="s">
        <v>101</v>
      </c>
      <c r="C25" s="60" t="s">
        <v>102</v>
      </c>
      <c r="D25" s="315">
        <v>0</v>
      </c>
    </row>
    <row r="26" spans="2:4" ht="16.5" customHeight="1">
      <c r="B26" s="70" t="s">
        <v>104</v>
      </c>
      <c r="C26" s="60" t="s">
        <v>102</v>
      </c>
      <c r="D26" s="315">
        <v>0</v>
      </c>
    </row>
    <row r="27" spans="2:4" ht="31.5" customHeight="1">
      <c r="B27" s="86" t="s">
        <v>69</v>
      </c>
      <c r="C27" s="87" t="s">
        <v>70</v>
      </c>
      <c r="D27" s="315">
        <v>0</v>
      </c>
    </row>
    <row r="28" spans="2:4" ht="15">
      <c r="B28" s="70" t="s">
        <v>47</v>
      </c>
      <c r="C28" s="60" t="s">
        <v>48</v>
      </c>
      <c r="D28" s="325">
        <f>D29</f>
        <v>1942.82</v>
      </c>
    </row>
    <row r="29" spans="2:4" ht="19.5" customHeight="1">
      <c r="B29" s="70" t="s">
        <v>49</v>
      </c>
      <c r="C29" s="60" t="s">
        <v>50</v>
      </c>
      <c r="D29" s="325">
        <f>D30</f>
        <v>1942.82</v>
      </c>
    </row>
    <row r="30" spans="2:4" ht="27" customHeight="1">
      <c r="B30" s="70" t="s">
        <v>51</v>
      </c>
      <c r="C30" s="60" t="s">
        <v>52</v>
      </c>
      <c r="D30" s="325">
        <f>D31</f>
        <v>1942.82</v>
      </c>
    </row>
    <row r="31" spans="2:4" ht="31.5" customHeight="1">
      <c r="B31" s="70" t="s">
        <v>53</v>
      </c>
      <c r="C31" s="60" t="s">
        <v>54</v>
      </c>
      <c r="D31" s="325">
        <v>1942.82</v>
      </c>
    </row>
    <row r="32" ht="15.75">
      <c r="D32" s="56"/>
    </row>
  </sheetData>
  <sheetProtection/>
  <mergeCells count="1">
    <mergeCell ref="B6:D6"/>
  </mergeCells>
  <printOptions/>
  <pageMargins left="0.4330708661417323" right="0.2362204724409449" top="0.2755905511811024" bottom="0.4724409448818898" header="0.2755905511811024" footer="0.472440944881889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0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24.25390625" style="0" customWidth="1"/>
    <col min="3" max="3" width="63.25390625" style="0" customWidth="1"/>
  </cols>
  <sheetData>
    <row r="1" spans="1:3" ht="15.75">
      <c r="A1" s="234"/>
      <c r="B1" s="235"/>
      <c r="C1" s="5" t="s">
        <v>744</v>
      </c>
    </row>
    <row r="2" spans="1:3" ht="15.75">
      <c r="A2" s="234"/>
      <c r="B2" s="235"/>
      <c r="C2" s="5" t="s">
        <v>84</v>
      </c>
    </row>
    <row r="3" spans="1:3" ht="15.75">
      <c r="A3" s="234"/>
      <c r="B3" s="235"/>
      <c r="C3" s="5" t="s">
        <v>80</v>
      </c>
    </row>
    <row r="4" spans="1:3" ht="15.75">
      <c r="A4" s="236"/>
      <c r="B4" s="235"/>
      <c r="C4" s="5" t="s">
        <v>1061</v>
      </c>
    </row>
    <row r="5" spans="1:3" ht="15.75">
      <c r="A5" s="237"/>
      <c r="B5" s="235"/>
      <c r="C5" s="235"/>
    </row>
    <row r="6" spans="1:3" ht="15.75">
      <c r="A6" s="436" t="s">
        <v>745</v>
      </c>
      <c r="B6" s="437"/>
      <c r="C6" s="437"/>
    </row>
    <row r="7" spans="1:3" ht="15.75">
      <c r="A7" s="438"/>
      <c r="B7" s="439"/>
      <c r="C7" s="439"/>
    </row>
    <row r="8" spans="1:3" ht="60">
      <c r="A8" s="238" t="s">
        <v>746</v>
      </c>
      <c r="B8" s="239" t="s">
        <v>747</v>
      </c>
      <c r="C8" s="239" t="s">
        <v>748</v>
      </c>
    </row>
    <row r="9" spans="1:3" ht="12.75">
      <c r="A9" s="240">
        <v>1</v>
      </c>
      <c r="B9" s="241">
        <v>2</v>
      </c>
      <c r="C9" s="241">
        <v>3</v>
      </c>
    </row>
    <row r="10" spans="1:3" ht="24.75" customHeight="1">
      <c r="A10" s="242">
        <v>563</v>
      </c>
      <c r="B10" s="243"/>
      <c r="C10" s="244" t="s">
        <v>749</v>
      </c>
    </row>
    <row r="11" spans="1:3" ht="94.5">
      <c r="A11" s="245"/>
      <c r="B11" s="246" t="s">
        <v>750</v>
      </c>
      <c r="C11" s="247" t="s">
        <v>751</v>
      </c>
    </row>
    <row r="12" spans="1:3" ht="78.75">
      <c r="A12" s="248"/>
      <c r="B12" s="249" t="s">
        <v>752</v>
      </c>
      <c r="C12" s="250" t="s">
        <v>709</v>
      </c>
    </row>
    <row r="13" spans="1:3" ht="126">
      <c r="A13" s="248"/>
      <c r="B13" s="249" t="s">
        <v>753</v>
      </c>
      <c r="C13" s="250" t="s">
        <v>712</v>
      </c>
    </row>
    <row r="14" spans="1:3" ht="115.5" customHeight="1">
      <c r="A14" s="248"/>
      <c r="B14" s="251" t="s">
        <v>754</v>
      </c>
      <c r="C14" s="252" t="s">
        <v>713</v>
      </c>
    </row>
    <row r="15" spans="1:3" ht="78.75">
      <c r="A15" s="248"/>
      <c r="B15" s="253" t="s">
        <v>755</v>
      </c>
      <c r="C15" s="254" t="s">
        <v>756</v>
      </c>
    </row>
    <row r="16" spans="1:3" ht="63">
      <c r="A16" s="248"/>
      <c r="B16" s="243" t="s">
        <v>757</v>
      </c>
      <c r="C16" s="255" t="s">
        <v>758</v>
      </c>
    </row>
    <row r="17" spans="1:3" ht="31.5">
      <c r="A17" s="256"/>
      <c r="B17" s="257" t="s">
        <v>759</v>
      </c>
      <c r="C17" s="258" t="s">
        <v>720</v>
      </c>
    </row>
    <row r="18" spans="1:3" ht="94.5">
      <c r="A18" s="248"/>
      <c r="B18" s="257" t="s">
        <v>760</v>
      </c>
      <c r="C18" s="258" t="s">
        <v>761</v>
      </c>
    </row>
    <row r="19" spans="1:3" ht="94.5">
      <c r="A19" s="248"/>
      <c r="B19" s="259" t="s">
        <v>762</v>
      </c>
      <c r="C19" s="260" t="s">
        <v>763</v>
      </c>
    </row>
    <row r="20" spans="1:3" ht="66.75" customHeight="1">
      <c r="A20" s="256"/>
      <c r="B20" s="246" t="s">
        <v>764</v>
      </c>
      <c r="C20" s="247" t="s">
        <v>710</v>
      </c>
    </row>
    <row r="21" spans="1:3" ht="54.75" customHeight="1">
      <c r="A21" s="261"/>
      <c r="B21" s="262" t="s">
        <v>765</v>
      </c>
      <c r="C21" s="250" t="s">
        <v>711</v>
      </c>
    </row>
    <row r="22" spans="1:3" ht="84" customHeight="1">
      <c r="A22" s="261"/>
      <c r="B22" s="251" t="s">
        <v>766</v>
      </c>
      <c r="C22" s="263" t="s">
        <v>714</v>
      </c>
    </row>
    <row r="23" spans="1:3" ht="81" customHeight="1">
      <c r="A23" s="261"/>
      <c r="B23" s="251" t="s">
        <v>767</v>
      </c>
      <c r="C23" s="263" t="s">
        <v>715</v>
      </c>
    </row>
    <row r="24" spans="1:3" ht="64.5" customHeight="1">
      <c r="A24" s="261"/>
      <c r="B24" s="262" t="s">
        <v>768</v>
      </c>
      <c r="C24" s="250" t="s">
        <v>731</v>
      </c>
    </row>
    <row r="25" spans="1:3" ht="63" customHeight="1">
      <c r="A25" s="248"/>
      <c r="B25" s="257" t="s">
        <v>769</v>
      </c>
      <c r="C25" s="264" t="s">
        <v>770</v>
      </c>
    </row>
    <row r="26" spans="1:3" ht="63">
      <c r="A26" s="248"/>
      <c r="B26" s="257" t="s">
        <v>771</v>
      </c>
      <c r="C26" s="264" t="s">
        <v>772</v>
      </c>
    </row>
    <row r="27" spans="1:3" ht="47.25">
      <c r="A27" s="248"/>
      <c r="B27" s="253" t="s">
        <v>773</v>
      </c>
      <c r="C27" s="254" t="s">
        <v>774</v>
      </c>
    </row>
    <row r="28" spans="1:3" ht="31.5">
      <c r="A28" s="248"/>
      <c r="B28" s="253" t="s">
        <v>775</v>
      </c>
      <c r="C28" s="255" t="s">
        <v>776</v>
      </c>
    </row>
    <row r="29" spans="1:3" ht="31.5">
      <c r="A29" s="248"/>
      <c r="B29" s="253" t="s">
        <v>777</v>
      </c>
      <c r="C29" s="264" t="s">
        <v>778</v>
      </c>
    </row>
    <row r="30" spans="1:3" ht="47.25">
      <c r="A30" s="248"/>
      <c r="B30" s="249" t="s">
        <v>779</v>
      </c>
      <c r="C30" s="265" t="s">
        <v>780</v>
      </c>
    </row>
    <row r="31" spans="1:3" ht="94.5">
      <c r="A31" s="248"/>
      <c r="B31" s="249" t="s">
        <v>781</v>
      </c>
      <c r="C31" s="265" t="s">
        <v>782</v>
      </c>
    </row>
    <row r="32" spans="1:3" ht="15.75">
      <c r="A32" s="248"/>
      <c r="B32" s="253" t="s">
        <v>783</v>
      </c>
      <c r="C32" s="254" t="s">
        <v>784</v>
      </c>
    </row>
    <row r="33" spans="1:3" ht="33.75" customHeight="1">
      <c r="A33" s="248"/>
      <c r="B33" s="253" t="s">
        <v>785</v>
      </c>
      <c r="C33" s="254" t="s">
        <v>786</v>
      </c>
    </row>
    <row r="34" spans="1:3" ht="63">
      <c r="A34" s="248"/>
      <c r="B34" s="253" t="s">
        <v>787</v>
      </c>
      <c r="C34" s="266" t="s">
        <v>788</v>
      </c>
    </row>
    <row r="35" spans="1:3" ht="63">
      <c r="A35" s="248"/>
      <c r="B35" s="253" t="s">
        <v>789</v>
      </c>
      <c r="C35" s="266" t="s">
        <v>790</v>
      </c>
    </row>
    <row r="36" spans="1:3" ht="63">
      <c r="A36" s="248"/>
      <c r="B36" s="253" t="s">
        <v>791</v>
      </c>
      <c r="C36" s="254" t="s">
        <v>792</v>
      </c>
    </row>
    <row r="37" spans="1:3" ht="110.25">
      <c r="A37" s="248"/>
      <c r="B37" s="249" t="s">
        <v>793</v>
      </c>
      <c r="C37" s="265" t="s">
        <v>794</v>
      </c>
    </row>
    <row r="38" spans="1:3" ht="94.5">
      <c r="A38" s="248"/>
      <c r="B38" s="249" t="s">
        <v>795</v>
      </c>
      <c r="C38" s="265" t="s">
        <v>796</v>
      </c>
    </row>
    <row r="39" spans="1:3" ht="47.25">
      <c r="A39" s="248"/>
      <c r="B39" s="249" t="s">
        <v>797</v>
      </c>
      <c r="C39" s="265" t="s">
        <v>798</v>
      </c>
    </row>
    <row r="40" spans="1:3" ht="32.25" customHeight="1">
      <c r="A40" s="248"/>
      <c r="B40" s="253" t="s">
        <v>799</v>
      </c>
      <c r="C40" s="254" t="s">
        <v>800</v>
      </c>
    </row>
    <row r="41" spans="1:3" ht="15.75">
      <c r="A41" s="248"/>
      <c r="B41" s="253" t="s">
        <v>801</v>
      </c>
      <c r="C41" s="254" t="s">
        <v>802</v>
      </c>
    </row>
    <row r="42" spans="1:3" ht="78.75">
      <c r="A42" s="248"/>
      <c r="B42" s="253" t="s">
        <v>803</v>
      </c>
      <c r="C42" s="254" t="s">
        <v>804</v>
      </c>
    </row>
    <row r="43" spans="1:3" ht="31.5">
      <c r="A43" s="248"/>
      <c r="B43" s="253" t="s">
        <v>805</v>
      </c>
      <c r="C43" s="254" t="s">
        <v>806</v>
      </c>
    </row>
    <row r="44" spans="1:3" ht="47.25">
      <c r="A44" s="248"/>
      <c r="B44" s="253" t="s">
        <v>807</v>
      </c>
      <c r="C44" s="254" t="s">
        <v>808</v>
      </c>
    </row>
    <row r="45" spans="1:3" ht="31.5">
      <c r="A45" s="248"/>
      <c r="B45" s="253" t="s">
        <v>809</v>
      </c>
      <c r="C45" s="254" t="s">
        <v>810</v>
      </c>
    </row>
    <row r="46" spans="1:3" ht="31.5">
      <c r="A46" s="248"/>
      <c r="B46" s="253" t="s">
        <v>811</v>
      </c>
      <c r="C46" s="254" t="s">
        <v>812</v>
      </c>
    </row>
    <row r="47" spans="1:3" ht="33.75" customHeight="1">
      <c r="A47" s="248"/>
      <c r="B47" s="253" t="s">
        <v>813</v>
      </c>
      <c r="C47" s="254" t="s">
        <v>814</v>
      </c>
    </row>
    <row r="48" spans="1:3" ht="34.5" customHeight="1">
      <c r="A48" s="248"/>
      <c r="B48" s="253" t="s">
        <v>815</v>
      </c>
      <c r="C48" s="254" t="s">
        <v>816</v>
      </c>
    </row>
    <row r="49" spans="1:3" ht="63" customHeight="1">
      <c r="A49" s="248"/>
      <c r="B49" s="253" t="s">
        <v>817</v>
      </c>
      <c r="C49" s="254" t="s">
        <v>818</v>
      </c>
    </row>
    <row r="50" spans="1:3" ht="31.5">
      <c r="A50" s="248"/>
      <c r="B50" s="253" t="s">
        <v>819</v>
      </c>
      <c r="C50" s="254" t="s">
        <v>820</v>
      </c>
    </row>
    <row r="51" spans="1:3" ht="111.75" customHeight="1">
      <c r="A51" s="248"/>
      <c r="B51" s="253" t="s">
        <v>821</v>
      </c>
      <c r="C51" s="268" t="s">
        <v>822</v>
      </c>
    </row>
    <row r="52" spans="1:3" ht="94.5">
      <c r="A52" s="248"/>
      <c r="B52" s="253" t="s">
        <v>823</v>
      </c>
      <c r="C52" s="254" t="s">
        <v>824</v>
      </c>
    </row>
    <row r="53" spans="1:3" ht="63">
      <c r="A53" s="248"/>
      <c r="B53" s="253" t="s">
        <v>825</v>
      </c>
      <c r="C53" s="254" t="s">
        <v>826</v>
      </c>
    </row>
    <row r="54" spans="1:3" ht="47.25" customHeight="1">
      <c r="A54" s="248"/>
      <c r="B54" s="253" t="s">
        <v>827</v>
      </c>
      <c r="C54" s="267" t="s">
        <v>828</v>
      </c>
    </row>
    <row r="55" spans="1:3" ht="39.75" customHeight="1">
      <c r="A55" s="242">
        <v>574</v>
      </c>
      <c r="B55" s="253"/>
      <c r="C55" s="269" t="s">
        <v>829</v>
      </c>
    </row>
    <row r="56" spans="1:3" ht="31.5">
      <c r="A56" s="245"/>
      <c r="B56" s="257" t="s">
        <v>759</v>
      </c>
      <c r="C56" s="258" t="s">
        <v>830</v>
      </c>
    </row>
    <row r="57" spans="1:3" ht="65.25" customHeight="1">
      <c r="A57" s="245"/>
      <c r="B57" s="262" t="s">
        <v>768</v>
      </c>
      <c r="C57" s="250" t="s">
        <v>731</v>
      </c>
    </row>
    <row r="58" spans="1:3" ht="31.5">
      <c r="A58" s="245"/>
      <c r="B58" s="253" t="s">
        <v>775</v>
      </c>
      <c r="C58" s="254" t="s">
        <v>738</v>
      </c>
    </row>
    <row r="59" spans="1:3" ht="31.5">
      <c r="A59" s="242"/>
      <c r="B59" s="253" t="s">
        <v>777</v>
      </c>
      <c r="C59" s="264" t="s">
        <v>778</v>
      </c>
    </row>
    <row r="60" spans="1:3" ht="47.25">
      <c r="A60" s="242"/>
      <c r="B60" s="253" t="s">
        <v>779</v>
      </c>
      <c r="C60" s="264" t="s">
        <v>780</v>
      </c>
    </row>
    <row r="61" spans="1:3" ht="63">
      <c r="A61" s="242"/>
      <c r="B61" s="253" t="s">
        <v>831</v>
      </c>
      <c r="C61" s="264" t="s">
        <v>832</v>
      </c>
    </row>
    <row r="62" spans="1:3" ht="50.25" customHeight="1">
      <c r="A62" s="242"/>
      <c r="B62" s="253" t="s">
        <v>833</v>
      </c>
      <c r="C62" s="264" t="s">
        <v>834</v>
      </c>
    </row>
    <row r="63" spans="1:3" ht="31.5">
      <c r="A63" s="242"/>
      <c r="B63" s="253" t="s">
        <v>835</v>
      </c>
      <c r="C63" s="264" t="s">
        <v>836</v>
      </c>
    </row>
    <row r="64" spans="1:3" ht="79.5" customHeight="1">
      <c r="A64" s="242"/>
      <c r="B64" s="253" t="s">
        <v>837</v>
      </c>
      <c r="C64" s="270" t="s">
        <v>838</v>
      </c>
    </row>
    <row r="65" spans="1:3" ht="15.75">
      <c r="A65" s="248"/>
      <c r="B65" s="253" t="s">
        <v>783</v>
      </c>
      <c r="C65" s="254" t="s">
        <v>784</v>
      </c>
    </row>
    <row r="66" spans="1:3" ht="47.25">
      <c r="A66" s="248"/>
      <c r="B66" s="253" t="s">
        <v>839</v>
      </c>
      <c r="C66" s="254" t="s">
        <v>840</v>
      </c>
    </row>
    <row r="67" spans="1:3" ht="30.75" customHeight="1">
      <c r="A67" s="248"/>
      <c r="B67" s="253" t="s">
        <v>785</v>
      </c>
      <c r="C67" s="254" t="s">
        <v>786</v>
      </c>
    </row>
    <row r="68" spans="1:3" ht="78.75">
      <c r="A68" s="248"/>
      <c r="B68" s="253" t="s">
        <v>841</v>
      </c>
      <c r="C68" s="254" t="s">
        <v>842</v>
      </c>
    </row>
    <row r="69" spans="1:3" ht="15.75">
      <c r="A69" s="248"/>
      <c r="B69" s="253" t="s">
        <v>801</v>
      </c>
      <c r="C69" s="254" t="s">
        <v>802</v>
      </c>
    </row>
    <row r="70" spans="1:3" ht="78.75">
      <c r="A70" s="248"/>
      <c r="B70" s="253" t="s">
        <v>803</v>
      </c>
      <c r="C70" s="254" t="s">
        <v>804</v>
      </c>
    </row>
    <row r="71" spans="1:3" ht="31.5">
      <c r="A71" s="248"/>
      <c r="B71" s="253" t="s">
        <v>805</v>
      </c>
      <c r="C71" s="254" t="s">
        <v>806</v>
      </c>
    </row>
    <row r="72" spans="1:3" ht="31.5">
      <c r="A72" s="248"/>
      <c r="B72" s="253" t="s">
        <v>843</v>
      </c>
      <c r="C72" s="254" t="s">
        <v>844</v>
      </c>
    </row>
    <row r="73" spans="1:3" ht="31.5">
      <c r="A73" s="248"/>
      <c r="B73" s="253" t="s">
        <v>845</v>
      </c>
      <c r="C73" s="254" t="s">
        <v>846</v>
      </c>
    </row>
    <row r="74" spans="1:3" ht="31.5">
      <c r="A74" s="248"/>
      <c r="B74" s="253" t="s">
        <v>811</v>
      </c>
      <c r="C74" s="254" t="s">
        <v>812</v>
      </c>
    </row>
    <row r="75" spans="1:3" ht="63">
      <c r="A75" s="248"/>
      <c r="B75" s="253" t="s">
        <v>847</v>
      </c>
      <c r="C75" s="254" t="s">
        <v>848</v>
      </c>
    </row>
    <row r="76" spans="1:3" ht="63">
      <c r="A76" s="248"/>
      <c r="B76" s="253" t="s">
        <v>849</v>
      </c>
      <c r="C76" s="254" t="s">
        <v>850</v>
      </c>
    </row>
    <row r="77" spans="1:3" ht="47.25">
      <c r="A77" s="248"/>
      <c r="B77" s="253" t="s">
        <v>827</v>
      </c>
      <c r="C77" s="267" t="s">
        <v>828</v>
      </c>
    </row>
    <row r="78" spans="1:3" ht="35.25" customHeight="1">
      <c r="A78" s="242">
        <v>580</v>
      </c>
      <c r="B78" s="253"/>
      <c r="C78" s="271" t="s">
        <v>680</v>
      </c>
    </row>
    <row r="79" spans="1:3" ht="31.5">
      <c r="A79" s="248"/>
      <c r="B79" s="272" t="s">
        <v>775</v>
      </c>
      <c r="C79" s="273" t="s">
        <v>738</v>
      </c>
    </row>
    <row r="80" spans="1:3" ht="78.75">
      <c r="A80" s="248"/>
      <c r="B80" s="253" t="s">
        <v>803</v>
      </c>
      <c r="C80" s="254" t="s">
        <v>804</v>
      </c>
    </row>
    <row r="81" spans="1:3" ht="39" customHeight="1">
      <c r="A81" s="248"/>
      <c r="B81" s="253" t="s">
        <v>805</v>
      </c>
      <c r="C81" s="254" t="s">
        <v>806</v>
      </c>
    </row>
    <row r="82" spans="1:3" ht="47.25">
      <c r="A82" s="248"/>
      <c r="B82" s="253" t="s">
        <v>827</v>
      </c>
      <c r="C82" s="267" t="s">
        <v>828</v>
      </c>
    </row>
    <row r="83" spans="1:3" ht="31.5">
      <c r="A83" s="242">
        <v>980</v>
      </c>
      <c r="B83" s="253"/>
      <c r="C83" s="274" t="s">
        <v>683</v>
      </c>
    </row>
    <row r="84" spans="1:3" ht="31.5">
      <c r="A84" s="256"/>
      <c r="B84" s="257" t="s">
        <v>759</v>
      </c>
      <c r="C84" s="258" t="s">
        <v>830</v>
      </c>
    </row>
    <row r="85" spans="1:3" ht="33" customHeight="1">
      <c r="A85" s="248"/>
      <c r="B85" s="253" t="s">
        <v>851</v>
      </c>
      <c r="C85" s="254" t="s">
        <v>852</v>
      </c>
    </row>
    <row r="86" spans="1:3" ht="47.25">
      <c r="A86" s="248"/>
      <c r="B86" s="253" t="s">
        <v>773</v>
      </c>
      <c r="C86" s="254" t="s">
        <v>774</v>
      </c>
    </row>
    <row r="87" spans="1:3" ht="31.5">
      <c r="A87" s="248"/>
      <c r="B87" s="253" t="s">
        <v>775</v>
      </c>
      <c r="C87" s="254" t="s">
        <v>738</v>
      </c>
    </row>
    <row r="88" spans="1:3" ht="31.5">
      <c r="A88" s="248"/>
      <c r="B88" s="253" t="s">
        <v>853</v>
      </c>
      <c r="C88" s="254" t="s">
        <v>741</v>
      </c>
    </row>
    <row r="89" spans="1:3" ht="31.5">
      <c r="A89" s="248"/>
      <c r="B89" s="253" t="s">
        <v>854</v>
      </c>
      <c r="C89" s="258" t="s">
        <v>855</v>
      </c>
    </row>
    <row r="90" spans="1:3" ht="31.5">
      <c r="A90" s="248"/>
      <c r="B90" s="253" t="s">
        <v>856</v>
      </c>
      <c r="C90" s="254" t="s">
        <v>857</v>
      </c>
    </row>
    <row r="91" spans="1:3" ht="15.75">
      <c r="A91" s="248"/>
      <c r="B91" s="275" t="s">
        <v>858</v>
      </c>
      <c r="C91" s="276" t="s">
        <v>859</v>
      </c>
    </row>
    <row r="92" spans="1:3" ht="15.75">
      <c r="A92" s="248"/>
      <c r="B92" s="253" t="s">
        <v>783</v>
      </c>
      <c r="C92" s="254" t="s">
        <v>784</v>
      </c>
    </row>
    <row r="93" spans="1:3" ht="30.75" customHeight="1">
      <c r="A93" s="248"/>
      <c r="B93" s="253" t="s">
        <v>785</v>
      </c>
      <c r="C93" s="254" t="s">
        <v>786</v>
      </c>
    </row>
    <row r="94" spans="1:3" ht="15.75">
      <c r="A94" s="248"/>
      <c r="B94" s="253" t="s">
        <v>801</v>
      </c>
      <c r="C94" s="254" t="s">
        <v>802</v>
      </c>
    </row>
    <row r="95" spans="1:3" ht="78.75">
      <c r="A95" s="248"/>
      <c r="B95" s="253" t="s">
        <v>803</v>
      </c>
      <c r="C95" s="254" t="s">
        <v>804</v>
      </c>
    </row>
    <row r="96" spans="1:3" ht="31.5">
      <c r="A96" s="248"/>
      <c r="B96" s="253" t="s">
        <v>805</v>
      </c>
      <c r="C96" s="254" t="s">
        <v>806</v>
      </c>
    </row>
    <row r="97" spans="1:3" ht="110.25">
      <c r="A97" s="248"/>
      <c r="B97" s="253" t="s">
        <v>860</v>
      </c>
      <c r="C97" s="254" t="s">
        <v>861</v>
      </c>
    </row>
    <row r="98" spans="1:3" ht="34.5" customHeight="1">
      <c r="A98" s="248"/>
      <c r="B98" s="253" t="s">
        <v>811</v>
      </c>
      <c r="C98" s="254" t="s">
        <v>812</v>
      </c>
    </row>
    <row r="99" spans="1:3" ht="63">
      <c r="A99" s="277"/>
      <c r="B99" s="253" t="s">
        <v>862</v>
      </c>
      <c r="C99" s="278" t="s">
        <v>863</v>
      </c>
    </row>
    <row r="100" spans="1:3" ht="47.25">
      <c r="A100" s="276"/>
      <c r="B100" s="253" t="s">
        <v>827</v>
      </c>
      <c r="C100" s="267" t="s">
        <v>828</v>
      </c>
    </row>
  </sheetData>
  <sheetProtection/>
  <mergeCells count="2">
    <mergeCell ref="A6:C6"/>
    <mergeCell ref="A7:C7"/>
  </mergeCells>
  <printOptions/>
  <pageMargins left="0.4" right="0.16" top="0.17" bottom="0.17" header="0.17" footer="0.1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25.625" style="0" customWidth="1"/>
    <col min="2" max="2" width="45.75390625" style="0" customWidth="1"/>
    <col min="3" max="3" width="21.375" style="0" customWidth="1"/>
    <col min="4" max="4" width="16.75390625" style="0" customWidth="1"/>
  </cols>
  <sheetData>
    <row r="1" spans="3:4" ht="12.75">
      <c r="C1" s="5"/>
      <c r="D1" s="5" t="s">
        <v>58</v>
      </c>
    </row>
    <row r="2" spans="3:4" ht="12.75">
      <c r="C2" s="5"/>
      <c r="D2" s="5" t="s">
        <v>84</v>
      </c>
    </row>
    <row r="3" spans="3:4" ht="12.75">
      <c r="C3" s="5"/>
      <c r="D3" s="5" t="s">
        <v>80</v>
      </c>
    </row>
    <row r="4" spans="3:4" ht="12.75">
      <c r="C4" s="5"/>
      <c r="D4" s="5" t="s">
        <v>1061</v>
      </c>
    </row>
    <row r="5" spans="3:4" ht="12.75">
      <c r="C5" s="5"/>
      <c r="D5" s="3"/>
    </row>
    <row r="6" spans="1:4" ht="20.25" customHeight="1">
      <c r="A6" s="440" t="s">
        <v>173</v>
      </c>
      <c r="B6" s="440"/>
      <c r="C6" s="441"/>
      <c r="D6" s="463"/>
    </row>
    <row r="7" spans="3:4" ht="12.75">
      <c r="C7" s="5"/>
      <c r="D7" s="3"/>
    </row>
    <row r="8" spans="1:5" ht="19.5" customHeight="1">
      <c r="A8" s="479" t="s">
        <v>33</v>
      </c>
      <c r="B8" s="479" t="s">
        <v>34</v>
      </c>
      <c r="C8" s="479" t="s">
        <v>81</v>
      </c>
      <c r="D8" s="480"/>
      <c r="E8" s="52"/>
    </row>
    <row r="9" spans="1:5" ht="28.5" customHeight="1">
      <c r="A9" s="479"/>
      <c r="B9" s="479"/>
      <c r="C9" s="33" t="s">
        <v>137</v>
      </c>
      <c r="D9" s="33" t="s">
        <v>158</v>
      </c>
      <c r="E9" s="52"/>
    </row>
    <row r="10" spans="1:4" ht="52.5" customHeight="1">
      <c r="A10" s="53" t="s">
        <v>35</v>
      </c>
      <c r="B10" s="53" t="s">
        <v>36</v>
      </c>
      <c r="C10" s="57">
        <f>C11</f>
        <v>0</v>
      </c>
      <c r="D10" s="57">
        <f>D11</f>
        <v>0</v>
      </c>
    </row>
    <row r="11" spans="1:4" ht="34.5" customHeight="1">
      <c r="A11" s="54" t="s">
        <v>37</v>
      </c>
      <c r="B11" s="55" t="s">
        <v>38</v>
      </c>
      <c r="C11" s="57">
        <f>C12+C16</f>
        <v>0</v>
      </c>
      <c r="D11" s="57">
        <f>D12+D16</f>
        <v>0</v>
      </c>
    </row>
    <row r="12" spans="1:4" ht="27.75" customHeight="1">
      <c r="A12" s="91" t="s">
        <v>64</v>
      </c>
      <c r="B12" s="92" t="s">
        <v>94</v>
      </c>
      <c r="C12" s="45">
        <f>C13</f>
        <v>-3053.8</v>
      </c>
      <c r="D12" s="45">
        <f>D13</f>
        <v>-3182.5</v>
      </c>
    </row>
    <row r="13" spans="1:4" ht="34.5" customHeight="1">
      <c r="A13" s="69" t="s">
        <v>73</v>
      </c>
      <c r="B13" s="30" t="s">
        <v>65</v>
      </c>
      <c r="C13" s="45">
        <v>-3053.8</v>
      </c>
      <c r="D13" s="45">
        <v>-3182.5</v>
      </c>
    </row>
    <row r="14" spans="1:4" ht="92.25" customHeight="1">
      <c r="A14" s="61" t="s">
        <v>74</v>
      </c>
      <c r="B14" s="58" t="s">
        <v>66</v>
      </c>
      <c r="C14" s="45">
        <v>3053.8</v>
      </c>
      <c r="D14" s="45">
        <v>3182.5</v>
      </c>
    </row>
    <row r="15" spans="1:4" ht="80.25" customHeight="1">
      <c r="A15" s="61" t="s">
        <v>75</v>
      </c>
      <c r="B15" s="30" t="s">
        <v>39</v>
      </c>
      <c r="C15" s="45">
        <v>3053.8</v>
      </c>
      <c r="D15" s="45">
        <v>3182.5</v>
      </c>
    </row>
    <row r="16" spans="1:4" ht="29.25" customHeight="1">
      <c r="A16" s="73" t="s">
        <v>55</v>
      </c>
      <c r="B16" s="80" t="s">
        <v>56</v>
      </c>
      <c r="C16" s="45">
        <v>3053.8</v>
      </c>
      <c r="D16" s="45">
        <v>3182.5</v>
      </c>
    </row>
    <row r="17" spans="1:4" ht="32.25" customHeight="1">
      <c r="A17" s="62" t="s">
        <v>67</v>
      </c>
      <c r="B17" s="58" t="s">
        <v>68</v>
      </c>
      <c r="C17" s="45">
        <v>3053.8</v>
      </c>
      <c r="D17" s="45">
        <v>3182.5</v>
      </c>
    </row>
    <row r="18" spans="1:4" ht="34.5" customHeight="1">
      <c r="A18" s="62" t="s">
        <v>142</v>
      </c>
      <c r="B18" s="58" t="s">
        <v>143</v>
      </c>
      <c r="C18" s="45">
        <v>3053.8</v>
      </c>
      <c r="D18" s="45">
        <v>3182.5</v>
      </c>
    </row>
    <row r="19" spans="1:4" ht="53.25" customHeight="1">
      <c r="A19" s="62" t="s">
        <v>40</v>
      </c>
      <c r="B19" s="30" t="s">
        <v>41</v>
      </c>
      <c r="C19" s="45">
        <v>3053.8</v>
      </c>
      <c r="D19" s="45">
        <v>3182.5</v>
      </c>
    </row>
    <row r="20" spans="1:4" ht="28.5" customHeight="1">
      <c r="A20" s="19" t="s">
        <v>45</v>
      </c>
      <c r="B20" s="63" t="s">
        <v>46</v>
      </c>
      <c r="C20" s="90">
        <v>0</v>
      </c>
      <c r="D20" s="90">
        <v>0</v>
      </c>
    </row>
    <row r="21" spans="1:4" ht="16.5" customHeight="1">
      <c r="A21" s="70" t="s">
        <v>103</v>
      </c>
      <c r="B21" s="60" t="s">
        <v>100</v>
      </c>
      <c r="C21" s="45">
        <v>0</v>
      </c>
      <c r="D21" s="45">
        <v>0</v>
      </c>
    </row>
    <row r="22" spans="1:4" ht="18" customHeight="1">
      <c r="A22" s="70" t="s">
        <v>101</v>
      </c>
      <c r="B22" s="60" t="s">
        <v>102</v>
      </c>
      <c r="C22" s="45">
        <v>0</v>
      </c>
      <c r="D22" s="45">
        <v>0</v>
      </c>
    </row>
    <row r="23" spans="1:4" ht="18" customHeight="1">
      <c r="A23" s="70" t="s">
        <v>104</v>
      </c>
      <c r="B23" s="60" t="s">
        <v>102</v>
      </c>
      <c r="C23" s="45">
        <v>0</v>
      </c>
      <c r="D23" s="45">
        <v>0</v>
      </c>
    </row>
    <row r="24" spans="1:4" ht="28.5" customHeight="1">
      <c r="A24" s="103" t="s">
        <v>69</v>
      </c>
      <c r="B24" s="87" t="s">
        <v>70</v>
      </c>
      <c r="C24" s="45">
        <v>0</v>
      </c>
      <c r="D24" s="45">
        <v>0</v>
      </c>
    </row>
    <row r="25" spans="1:4" ht="15">
      <c r="A25" s="18" t="s">
        <v>47</v>
      </c>
      <c r="B25" s="60" t="s">
        <v>48</v>
      </c>
      <c r="C25" s="67">
        <v>0</v>
      </c>
      <c r="D25" s="67">
        <v>0</v>
      </c>
    </row>
    <row r="26" spans="1:4" ht="15">
      <c r="A26" s="18" t="s">
        <v>49</v>
      </c>
      <c r="B26" s="60" t="s">
        <v>50</v>
      </c>
      <c r="C26" s="67">
        <v>0</v>
      </c>
      <c r="D26" s="67">
        <v>0</v>
      </c>
    </row>
    <row r="27" spans="1:4" ht="25.5">
      <c r="A27" s="18" t="s">
        <v>51</v>
      </c>
      <c r="B27" s="60" t="s">
        <v>52</v>
      </c>
      <c r="C27" s="67">
        <v>0</v>
      </c>
      <c r="D27" s="67">
        <v>0</v>
      </c>
    </row>
    <row r="28" spans="1:4" ht="29.25" customHeight="1">
      <c r="A28" s="18" t="s">
        <v>53</v>
      </c>
      <c r="B28" s="60" t="s">
        <v>54</v>
      </c>
      <c r="C28" s="67">
        <v>0</v>
      </c>
      <c r="D28" s="67">
        <v>0</v>
      </c>
    </row>
  </sheetData>
  <sheetProtection/>
  <mergeCells count="4">
    <mergeCell ref="A6:D6"/>
    <mergeCell ref="A8:A9"/>
    <mergeCell ref="B8:B9"/>
    <mergeCell ref="C8:D8"/>
  </mergeCells>
  <printOptions/>
  <pageMargins left="0.4330708661417323" right="0.2362204724409449" top="0.2755905511811024" bottom="0.4724409448818898" header="0.2755905511811024" footer="0.4724409448818898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3.375" style="0" customWidth="1"/>
    <col min="2" max="2" width="75.375" style="0" customWidth="1"/>
    <col min="3" max="3" width="7.375" style="0" customWidth="1"/>
    <col min="4" max="4" width="8.00390625" style="0" customWidth="1"/>
  </cols>
  <sheetData>
    <row r="1" spans="4:11" ht="12.75">
      <c r="D1" s="5" t="s">
        <v>59</v>
      </c>
      <c r="F1" s="5"/>
      <c r="K1" s="5"/>
    </row>
    <row r="2" spans="4:11" ht="12.75">
      <c r="D2" s="5" t="s">
        <v>84</v>
      </c>
      <c r="F2" s="5"/>
      <c r="K2" s="5"/>
    </row>
    <row r="3" spans="2:11" ht="12.75">
      <c r="B3" s="468" t="s">
        <v>80</v>
      </c>
      <c r="C3" s="468"/>
      <c r="D3" s="468"/>
      <c r="F3" s="5"/>
      <c r="K3" s="5"/>
    </row>
    <row r="4" spans="4:11" ht="12.75">
      <c r="D4" s="5" t="s">
        <v>1061</v>
      </c>
      <c r="F4" s="5"/>
      <c r="K4" s="5"/>
    </row>
    <row r="6" spans="1:4" ht="36" customHeight="1">
      <c r="A6" s="483" t="s">
        <v>159</v>
      </c>
      <c r="B6" s="484"/>
      <c r="C6" s="484"/>
      <c r="D6" s="484"/>
    </row>
    <row r="8" spans="1:4" ht="19.5" customHeight="1">
      <c r="A8" s="485" t="s">
        <v>85</v>
      </c>
      <c r="B8" s="487" t="s">
        <v>26</v>
      </c>
      <c r="C8" s="489" t="s">
        <v>83</v>
      </c>
      <c r="D8" s="490"/>
    </row>
    <row r="9" spans="1:4" ht="12" customHeight="1">
      <c r="A9" s="486"/>
      <c r="B9" s="488"/>
      <c r="C9" s="491"/>
      <c r="D9" s="492"/>
    </row>
    <row r="10" spans="1:4" ht="15.75">
      <c r="A10" s="47" t="s">
        <v>16</v>
      </c>
      <c r="B10" s="48" t="s">
        <v>27</v>
      </c>
      <c r="C10" s="494">
        <v>0</v>
      </c>
      <c r="D10" s="495"/>
    </row>
    <row r="11" spans="1:4" ht="15.75">
      <c r="A11" s="47"/>
      <c r="B11" s="49" t="s">
        <v>97</v>
      </c>
      <c r="C11" s="481">
        <v>0</v>
      </c>
      <c r="D11" s="482"/>
    </row>
    <row r="12" spans="1:4" ht="15.75">
      <c r="A12" s="6"/>
      <c r="B12" s="49" t="s">
        <v>160</v>
      </c>
      <c r="C12" s="481">
        <v>0</v>
      </c>
      <c r="D12" s="482"/>
    </row>
    <row r="13" spans="1:4" ht="15.75">
      <c r="A13" s="6"/>
      <c r="B13" s="49" t="s">
        <v>161</v>
      </c>
      <c r="C13" s="481">
        <v>0</v>
      </c>
      <c r="D13" s="482"/>
    </row>
    <row r="14" spans="1:4" ht="15.75" customHeight="1">
      <c r="A14" s="6"/>
      <c r="B14" s="49" t="s">
        <v>112</v>
      </c>
      <c r="C14" s="481">
        <v>0</v>
      </c>
      <c r="D14" s="482"/>
    </row>
    <row r="15" spans="1:4" ht="47.25" customHeight="1">
      <c r="A15" s="47" t="s">
        <v>8</v>
      </c>
      <c r="B15" s="48" t="s">
        <v>28</v>
      </c>
      <c r="C15" s="494">
        <v>0</v>
      </c>
      <c r="D15" s="495"/>
    </row>
    <row r="16" spans="1:4" ht="18" customHeight="1">
      <c r="A16" s="47"/>
      <c r="B16" s="49" t="s">
        <v>97</v>
      </c>
      <c r="C16" s="481">
        <v>0</v>
      </c>
      <c r="D16" s="482"/>
    </row>
    <row r="17" spans="1:4" ht="18" customHeight="1">
      <c r="A17" s="47"/>
      <c r="B17" s="49" t="s">
        <v>160</v>
      </c>
      <c r="C17" s="481">
        <v>0</v>
      </c>
      <c r="D17" s="482"/>
    </row>
    <row r="18" spans="1:4" ht="17.25" customHeight="1">
      <c r="A18" s="47"/>
      <c r="B18" s="49" t="s">
        <v>161</v>
      </c>
      <c r="C18" s="481">
        <v>0</v>
      </c>
      <c r="D18" s="482"/>
    </row>
    <row r="19" spans="1:4" ht="17.25" customHeight="1">
      <c r="A19" s="47"/>
      <c r="B19" s="49" t="s">
        <v>112</v>
      </c>
      <c r="C19" s="481">
        <v>0</v>
      </c>
      <c r="D19" s="482"/>
    </row>
    <row r="20" spans="1:4" ht="15.75">
      <c r="A20" s="6"/>
      <c r="B20" s="49"/>
      <c r="C20" s="493"/>
      <c r="D20" s="482"/>
    </row>
  </sheetData>
  <sheetProtection/>
  <mergeCells count="16">
    <mergeCell ref="C19:D19"/>
    <mergeCell ref="C20:D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3:D3"/>
    <mergeCell ref="A6:D6"/>
    <mergeCell ref="A8:A9"/>
    <mergeCell ref="B8:B9"/>
    <mergeCell ref="C8:D9"/>
  </mergeCells>
  <printOptions/>
  <pageMargins left="0.54" right="0.35" top="0.34" bottom="0.37" header="0.32" footer="0.3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4.00390625" style="0" customWidth="1"/>
    <col min="2" max="2" width="51.125" style="0" customWidth="1"/>
    <col min="3" max="3" width="7.375" style="0" customWidth="1"/>
    <col min="4" max="4" width="9.00390625" style="0" customWidth="1"/>
    <col min="6" max="6" width="7.75390625" style="0" customWidth="1"/>
  </cols>
  <sheetData>
    <row r="1" spans="4:11" ht="12.75">
      <c r="D1" s="464" t="s">
        <v>60</v>
      </c>
      <c r="E1" s="463"/>
      <c r="F1" s="463"/>
      <c r="K1" s="5"/>
    </row>
    <row r="2" spans="3:11" ht="12.75">
      <c r="C2" s="464" t="s">
        <v>84</v>
      </c>
      <c r="D2" s="463"/>
      <c r="E2" s="463"/>
      <c r="F2" s="463"/>
      <c r="K2" s="5"/>
    </row>
    <row r="3" spans="2:11" ht="12.75">
      <c r="B3" s="468" t="s">
        <v>80</v>
      </c>
      <c r="C3" s="468"/>
      <c r="D3" s="468"/>
      <c r="E3" s="463"/>
      <c r="F3" s="463"/>
      <c r="K3" s="5"/>
    </row>
    <row r="4" spans="3:11" ht="12.75">
      <c r="C4" s="464" t="s">
        <v>1061</v>
      </c>
      <c r="D4" s="463"/>
      <c r="E4" s="463"/>
      <c r="F4" s="463"/>
      <c r="K4" s="5"/>
    </row>
    <row r="6" spans="1:6" ht="32.25" customHeight="1">
      <c r="A6" s="483" t="s">
        <v>162</v>
      </c>
      <c r="B6" s="484"/>
      <c r="C6" s="484"/>
      <c r="D6" s="484"/>
      <c r="E6" s="463"/>
      <c r="F6" s="463"/>
    </row>
    <row r="8" spans="1:6" ht="24.75" customHeight="1">
      <c r="A8" s="104" t="s">
        <v>85</v>
      </c>
      <c r="B8" s="81" t="s">
        <v>26</v>
      </c>
      <c r="C8" s="505" t="s">
        <v>133</v>
      </c>
      <c r="D8" s="506"/>
      <c r="E8" s="505" t="s">
        <v>152</v>
      </c>
      <c r="F8" s="506"/>
    </row>
    <row r="9" spans="1:6" ht="31.5">
      <c r="A9" s="47" t="s">
        <v>16</v>
      </c>
      <c r="B9" s="48" t="s">
        <v>27</v>
      </c>
      <c r="C9" s="502">
        <f>C11</f>
        <v>0</v>
      </c>
      <c r="D9" s="503"/>
      <c r="E9" s="502">
        <f>E11</f>
        <v>0</v>
      </c>
      <c r="F9" s="503"/>
    </row>
    <row r="10" spans="1:6" ht="15.75">
      <c r="A10" s="47"/>
      <c r="B10" s="50" t="s">
        <v>29</v>
      </c>
      <c r="C10" s="493">
        <v>0</v>
      </c>
      <c r="D10" s="504"/>
      <c r="E10" s="493">
        <v>0</v>
      </c>
      <c r="F10" s="504"/>
    </row>
    <row r="11" spans="1:6" ht="15.75">
      <c r="A11" s="6"/>
      <c r="B11" s="50" t="s">
        <v>30</v>
      </c>
      <c r="C11" s="493">
        <v>0</v>
      </c>
      <c r="D11" s="504"/>
      <c r="E11" s="493">
        <v>0</v>
      </c>
      <c r="F11" s="504"/>
    </row>
    <row r="12" spans="1:6" ht="31.5">
      <c r="A12" s="6"/>
      <c r="B12" s="50" t="s">
        <v>31</v>
      </c>
      <c r="C12" s="493">
        <v>0</v>
      </c>
      <c r="D12" s="504"/>
      <c r="E12" s="493">
        <v>0</v>
      </c>
      <c r="F12" s="504"/>
    </row>
    <row r="13" spans="1:6" ht="15.75">
      <c r="A13" s="6"/>
      <c r="B13" s="49" t="s">
        <v>134</v>
      </c>
      <c r="C13" s="493">
        <v>0</v>
      </c>
      <c r="D13" s="504"/>
      <c r="E13" s="481" t="s">
        <v>32</v>
      </c>
      <c r="F13" s="482"/>
    </row>
    <row r="14" spans="1:6" ht="15.75">
      <c r="A14" s="6"/>
      <c r="B14" s="49" t="s">
        <v>163</v>
      </c>
      <c r="C14" s="481" t="s">
        <v>32</v>
      </c>
      <c r="D14" s="482"/>
      <c r="E14" s="493">
        <v>0</v>
      </c>
      <c r="F14" s="504"/>
    </row>
    <row r="15" spans="1:6" ht="63">
      <c r="A15" s="51" t="s">
        <v>8</v>
      </c>
      <c r="B15" s="48" t="s">
        <v>28</v>
      </c>
      <c r="C15" s="500">
        <v>0</v>
      </c>
      <c r="D15" s="501"/>
      <c r="E15" s="500">
        <v>0</v>
      </c>
      <c r="F15" s="501"/>
    </row>
    <row r="16" spans="1:6" ht="15.75">
      <c r="A16" s="12"/>
      <c r="B16" s="50" t="s">
        <v>29</v>
      </c>
      <c r="C16" s="498">
        <v>0</v>
      </c>
      <c r="D16" s="499"/>
      <c r="E16" s="498">
        <v>0</v>
      </c>
      <c r="F16" s="499"/>
    </row>
    <row r="17" spans="1:6" ht="15.75">
      <c r="A17" s="12"/>
      <c r="B17" s="50" t="s">
        <v>30</v>
      </c>
      <c r="C17" s="498">
        <v>0</v>
      </c>
      <c r="D17" s="499"/>
      <c r="E17" s="498">
        <v>0</v>
      </c>
      <c r="F17" s="499"/>
    </row>
    <row r="18" spans="1:6" ht="31.5">
      <c r="A18" s="12"/>
      <c r="B18" s="50" t="s">
        <v>31</v>
      </c>
      <c r="C18" s="498">
        <v>0</v>
      </c>
      <c r="D18" s="499"/>
      <c r="E18" s="498">
        <v>0</v>
      </c>
      <c r="F18" s="499"/>
    </row>
    <row r="19" spans="1:6" ht="15.75">
      <c r="A19" s="12"/>
      <c r="B19" s="49" t="s">
        <v>134</v>
      </c>
      <c r="C19" s="498">
        <v>0</v>
      </c>
      <c r="D19" s="499"/>
      <c r="E19" s="496" t="s">
        <v>32</v>
      </c>
      <c r="F19" s="497"/>
    </row>
    <row r="20" spans="1:6" ht="15.75">
      <c r="A20" s="12"/>
      <c r="B20" s="49" t="s">
        <v>163</v>
      </c>
      <c r="C20" s="496" t="s">
        <v>32</v>
      </c>
      <c r="D20" s="497"/>
      <c r="E20" s="498">
        <v>0</v>
      </c>
      <c r="F20" s="499"/>
    </row>
  </sheetData>
  <sheetProtection/>
  <mergeCells count="31">
    <mergeCell ref="D1:F1"/>
    <mergeCell ref="C2:F2"/>
    <mergeCell ref="B3:F3"/>
    <mergeCell ref="C4:F4"/>
    <mergeCell ref="C10:D10"/>
    <mergeCell ref="E8:F8"/>
    <mergeCell ref="E14:F14"/>
    <mergeCell ref="C13:D13"/>
    <mergeCell ref="A6:F6"/>
    <mergeCell ref="C8:D8"/>
    <mergeCell ref="E9:F9"/>
    <mergeCell ref="E11:F11"/>
    <mergeCell ref="E10:F10"/>
    <mergeCell ref="E12:F12"/>
    <mergeCell ref="C15:D15"/>
    <mergeCell ref="E13:F13"/>
    <mergeCell ref="C9:D9"/>
    <mergeCell ref="C19:D19"/>
    <mergeCell ref="C14:D14"/>
    <mergeCell ref="E19:F19"/>
    <mergeCell ref="E17:F17"/>
    <mergeCell ref="E15:F15"/>
    <mergeCell ref="C12:D12"/>
    <mergeCell ref="C11:D11"/>
    <mergeCell ref="C20:D20"/>
    <mergeCell ref="E20:F20"/>
    <mergeCell ref="C16:D16"/>
    <mergeCell ref="E16:F16"/>
    <mergeCell ref="C17:D17"/>
    <mergeCell ref="E18:F18"/>
    <mergeCell ref="C18:D18"/>
  </mergeCells>
  <printOptions/>
  <pageMargins left="0.54" right="0.35" top="0.34" bottom="0.37" header="0.32" footer="0.39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.75390625" style="37" customWidth="1"/>
    <col min="2" max="2" width="33.00390625" style="37" customWidth="1"/>
    <col min="3" max="3" width="51.75390625" style="37" customWidth="1"/>
    <col min="4" max="16384" width="9.125" style="37" customWidth="1"/>
  </cols>
  <sheetData>
    <row r="1" ht="15" customHeight="1">
      <c r="C1" s="38" t="s">
        <v>61</v>
      </c>
    </row>
    <row r="2" ht="15" customHeight="1">
      <c r="C2" s="38" t="s">
        <v>84</v>
      </c>
    </row>
    <row r="3" ht="15" customHeight="1">
      <c r="C3" s="38" t="s">
        <v>82</v>
      </c>
    </row>
    <row r="4" ht="14.25" customHeight="1">
      <c r="C4" s="39" t="s">
        <v>1061</v>
      </c>
    </row>
    <row r="6" spans="1:3" ht="18" customHeight="1">
      <c r="A6" s="507" t="s">
        <v>164</v>
      </c>
      <c r="B6" s="507"/>
      <c r="C6" s="507"/>
    </row>
    <row r="7" spans="1:2" ht="15">
      <c r="A7" s="40"/>
      <c r="B7" s="40"/>
    </row>
    <row r="8" spans="1:3" ht="46.5" customHeight="1">
      <c r="A8" s="508" t="s">
        <v>85</v>
      </c>
      <c r="B8" s="508" t="s">
        <v>15</v>
      </c>
      <c r="C8" s="98" t="s">
        <v>912</v>
      </c>
    </row>
    <row r="9" spans="1:3" ht="17.25" customHeight="1">
      <c r="A9" s="509"/>
      <c r="B9" s="509"/>
      <c r="C9" s="41" t="s">
        <v>110</v>
      </c>
    </row>
    <row r="10" spans="1:3" ht="48" customHeight="1">
      <c r="A10" s="41" t="s">
        <v>16</v>
      </c>
      <c r="B10" s="42" t="s">
        <v>17</v>
      </c>
      <c r="C10" s="42" t="s">
        <v>18</v>
      </c>
    </row>
    <row r="11" spans="1:3" ht="66" customHeight="1">
      <c r="A11" s="41" t="s">
        <v>8</v>
      </c>
      <c r="B11" s="43" t="s">
        <v>19</v>
      </c>
      <c r="C11" s="44">
        <v>0</v>
      </c>
    </row>
    <row r="12" spans="1:3" ht="76.5" customHeight="1">
      <c r="A12" s="41" t="s">
        <v>11</v>
      </c>
      <c r="B12" s="43" t="s">
        <v>20</v>
      </c>
      <c r="C12" s="44">
        <v>0</v>
      </c>
    </row>
    <row r="13" spans="1:3" ht="62.25" customHeight="1">
      <c r="A13" s="41" t="s">
        <v>13</v>
      </c>
      <c r="B13" s="43" t="s">
        <v>21</v>
      </c>
      <c r="C13" s="45">
        <v>3072.9</v>
      </c>
    </row>
    <row r="14" spans="1:3" ht="107.25" customHeight="1">
      <c r="A14" s="41" t="s">
        <v>12</v>
      </c>
      <c r="B14" s="43" t="s">
        <v>22</v>
      </c>
      <c r="C14" s="45">
        <v>3072.9</v>
      </c>
    </row>
    <row r="15" spans="1:3" ht="107.25" customHeight="1">
      <c r="A15" s="41" t="s">
        <v>23</v>
      </c>
      <c r="B15" s="43" t="s">
        <v>24</v>
      </c>
      <c r="C15" s="45">
        <v>3072.9</v>
      </c>
    </row>
    <row r="16" spans="1:3" ht="61.5" customHeight="1">
      <c r="A16" s="41" t="s">
        <v>9</v>
      </c>
      <c r="B16" s="43" t="s">
        <v>165</v>
      </c>
      <c r="C16" s="45">
        <v>3072.9</v>
      </c>
    </row>
    <row r="17" spans="1:3" ht="42.75" customHeight="1">
      <c r="A17" s="41" t="s">
        <v>10</v>
      </c>
      <c r="B17" s="46" t="s">
        <v>25</v>
      </c>
      <c r="C17" s="41" t="s">
        <v>111</v>
      </c>
    </row>
  </sheetData>
  <sheetProtection/>
  <mergeCells count="3">
    <mergeCell ref="A6:C6"/>
    <mergeCell ref="A8:A9"/>
    <mergeCell ref="B8:B9"/>
  </mergeCells>
  <printOptions/>
  <pageMargins left="0.52" right="0.18" top="0.49" bottom="0.25" header="0.5" footer="0.28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1">
      <selection activeCell="C8" sqref="C8:D8"/>
    </sheetView>
  </sheetViews>
  <sheetFormatPr defaultColWidth="9.00390625" defaultRowHeight="12.75"/>
  <cols>
    <col min="1" max="1" width="5.75390625" style="37" customWidth="1"/>
    <col min="2" max="2" width="33.00390625" style="37" customWidth="1"/>
    <col min="3" max="3" width="22.375" style="37" customWidth="1"/>
    <col min="4" max="4" width="22.25390625" style="37" customWidth="1"/>
    <col min="5" max="16384" width="9.125" style="37" customWidth="1"/>
  </cols>
  <sheetData>
    <row r="1" spans="3:4" ht="15" customHeight="1">
      <c r="C1" s="512" t="s">
        <v>62</v>
      </c>
      <c r="D1" s="463"/>
    </row>
    <row r="2" spans="3:4" ht="15" customHeight="1">
      <c r="C2" s="512" t="s">
        <v>84</v>
      </c>
      <c r="D2" s="463"/>
    </row>
    <row r="3" spans="3:4" ht="15" customHeight="1">
      <c r="C3" s="512" t="s">
        <v>82</v>
      </c>
      <c r="D3" s="463"/>
    </row>
    <row r="4" spans="3:4" ht="15" customHeight="1">
      <c r="C4" s="513" t="s">
        <v>1061</v>
      </c>
      <c r="D4" s="463"/>
    </row>
    <row r="6" spans="1:4" ht="30.75" customHeight="1">
      <c r="A6" s="507" t="s">
        <v>168</v>
      </c>
      <c r="B6" s="507"/>
      <c r="C6" s="507"/>
      <c r="D6" s="514"/>
    </row>
    <row r="7" spans="1:2" ht="15">
      <c r="A7" s="40"/>
      <c r="B7" s="40"/>
    </row>
    <row r="8" spans="1:4" ht="49.5" customHeight="1">
      <c r="A8" s="508" t="s">
        <v>85</v>
      </c>
      <c r="B8" s="508" t="s">
        <v>15</v>
      </c>
      <c r="C8" s="515" t="s">
        <v>913</v>
      </c>
      <c r="D8" s="516"/>
    </row>
    <row r="9" spans="1:4" ht="31.5" customHeight="1">
      <c r="A9" s="509"/>
      <c r="B9" s="509"/>
      <c r="C9" s="41" t="s">
        <v>131</v>
      </c>
      <c r="D9" s="41" t="s">
        <v>167</v>
      </c>
    </row>
    <row r="10" spans="1:4" ht="64.5" customHeight="1">
      <c r="A10" s="41" t="s">
        <v>16</v>
      </c>
      <c r="B10" s="42" t="s">
        <v>17</v>
      </c>
      <c r="C10" s="510" t="s">
        <v>18</v>
      </c>
      <c r="D10" s="511"/>
    </row>
    <row r="11" spans="1:4" ht="60.75" customHeight="1">
      <c r="A11" s="41" t="s">
        <v>8</v>
      </c>
      <c r="B11" s="43" t="s">
        <v>19</v>
      </c>
      <c r="C11" s="44">
        <v>0</v>
      </c>
      <c r="D11" s="44">
        <v>0</v>
      </c>
    </row>
    <row r="12" spans="1:4" ht="78" customHeight="1">
      <c r="A12" s="41" t="s">
        <v>11</v>
      </c>
      <c r="B12" s="43" t="s">
        <v>20</v>
      </c>
      <c r="C12" s="44">
        <v>0</v>
      </c>
      <c r="D12" s="44">
        <v>0</v>
      </c>
    </row>
    <row r="13" spans="1:4" ht="63" customHeight="1">
      <c r="A13" s="41" t="s">
        <v>13</v>
      </c>
      <c r="B13" s="43" t="s">
        <v>21</v>
      </c>
      <c r="C13" s="45">
        <v>3173.2</v>
      </c>
      <c r="D13" s="45">
        <v>3259.2</v>
      </c>
    </row>
    <row r="14" spans="1:4" ht="108.75" customHeight="1">
      <c r="A14" s="41" t="s">
        <v>12</v>
      </c>
      <c r="B14" s="43" t="s">
        <v>22</v>
      </c>
      <c r="C14" s="45">
        <v>3173.2</v>
      </c>
      <c r="D14" s="45">
        <v>3259.2</v>
      </c>
    </row>
    <row r="15" spans="1:4" ht="107.25" customHeight="1">
      <c r="A15" s="41" t="s">
        <v>23</v>
      </c>
      <c r="B15" s="43" t="s">
        <v>24</v>
      </c>
      <c r="C15" s="45">
        <v>3173.2</v>
      </c>
      <c r="D15" s="45">
        <v>3259.2</v>
      </c>
    </row>
    <row r="16" spans="1:4" ht="64.5" customHeight="1">
      <c r="A16" s="41" t="s">
        <v>9</v>
      </c>
      <c r="B16" s="43" t="s">
        <v>165</v>
      </c>
      <c r="C16" s="45">
        <v>3173.2</v>
      </c>
      <c r="D16" s="45">
        <v>3259.2</v>
      </c>
    </row>
    <row r="17" spans="1:4" ht="94.5" customHeight="1">
      <c r="A17" s="41" t="s">
        <v>10</v>
      </c>
      <c r="B17" s="46" t="s">
        <v>25</v>
      </c>
      <c r="C17" s="41" t="s">
        <v>132</v>
      </c>
      <c r="D17" s="41" t="s">
        <v>166</v>
      </c>
    </row>
  </sheetData>
  <sheetProtection/>
  <mergeCells count="9">
    <mergeCell ref="C10:D10"/>
    <mergeCell ref="C1:D1"/>
    <mergeCell ref="C2:D2"/>
    <mergeCell ref="C3:D3"/>
    <mergeCell ref="C4:D4"/>
    <mergeCell ref="A6:D6"/>
    <mergeCell ref="A8:A9"/>
    <mergeCell ref="B8:B9"/>
    <mergeCell ref="C8:D8"/>
  </mergeCells>
  <printOptions/>
  <pageMargins left="0.75" right="0.18" top="0.49" bottom="0.25" header="0.5" footer="0.28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4.125" style="0" customWidth="1"/>
    <col min="2" max="2" width="56.25390625" style="0" customWidth="1"/>
    <col min="3" max="3" width="16.25390625" style="0" customWidth="1"/>
  </cols>
  <sheetData>
    <row r="1" spans="4:7" ht="12.75">
      <c r="D1" s="5" t="s">
        <v>63</v>
      </c>
      <c r="G1" s="5"/>
    </row>
    <row r="2" spans="4:7" ht="12.75">
      <c r="D2" s="5" t="s">
        <v>84</v>
      </c>
      <c r="G2" s="5"/>
    </row>
    <row r="3" spans="2:7" ht="12.75">
      <c r="B3" s="459" t="s">
        <v>80</v>
      </c>
      <c r="C3" s="460"/>
      <c r="D3" s="460"/>
      <c r="G3" s="5"/>
    </row>
    <row r="4" spans="4:7" ht="12.75">
      <c r="D4" s="5" t="s">
        <v>1061</v>
      </c>
      <c r="G4" s="5"/>
    </row>
    <row r="6" spans="1:4" ht="66.75" customHeight="1">
      <c r="A6" s="483" t="s">
        <v>172</v>
      </c>
      <c r="B6" s="483"/>
      <c r="C6" s="483"/>
      <c r="D6" s="483"/>
    </row>
    <row r="8" spans="1:3" ht="12.75">
      <c r="A8" s="465" t="s">
        <v>1</v>
      </c>
      <c r="B8" s="465" t="s">
        <v>2</v>
      </c>
      <c r="C8" s="465" t="s">
        <v>14</v>
      </c>
    </row>
    <row r="9" spans="1:3" ht="12.75">
      <c r="A9" s="466"/>
      <c r="B9" s="466"/>
      <c r="C9" s="466"/>
    </row>
    <row r="10" spans="1:5" ht="18.75">
      <c r="A10" s="24">
        <v>1</v>
      </c>
      <c r="B10" s="25" t="s">
        <v>7</v>
      </c>
      <c r="C10" s="26">
        <v>1710.2</v>
      </c>
      <c r="E10" s="35"/>
    </row>
    <row r="11" spans="1:5" ht="18.75">
      <c r="A11" s="24">
        <v>2</v>
      </c>
      <c r="B11" s="25" t="s">
        <v>4</v>
      </c>
      <c r="C11" s="26">
        <v>323</v>
      </c>
      <c r="E11" s="35"/>
    </row>
    <row r="12" spans="1:5" ht="18.75">
      <c r="A12" s="24">
        <v>3</v>
      </c>
      <c r="B12" s="25" t="s">
        <v>5</v>
      </c>
      <c r="C12" s="26">
        <v>841.5</v>
      </c>
      <c r="E12" s="35"/>
    </row>
    <row r="13" spans="1:5" ht="18.75">
      <c r="A13" s="24">
        <v>4</v>
      </c>
      <c r="B13" s="25" t="s">
        <v>6</v>
      </c>
      <c r="C13" s="26">
        <v>198.2</v>
      </c>
      <c r="E13" s="35"/>
    </row>
    <row r="14" spans="1:5" ht="22.5" customHeight="1">
      <c r="A14" s="24"/>
      <c r="B14" s="34" t="s">
        <v>79</v>
      </c>
      <c r="C14" s="27">
        <f>SUM(C10:C13)</f>
        <v>3072.8999999999996</v>
      </c>
      <c r="E14" s="36"/>
    </row>
  </sheetData>
  <sheetProtection/>
  <mergeCells count="5">
    <mergeCell ref="B3:D3"/>
    <mergeCell ref="A6:D6"/>
    <mergeCell ref="A8:A9"/>
    <mergeCell ref="B8:B9"/>
    <mergeCell ref="C8:C9"/>
  </mergeCells>
  <printOptions/>
  <pageMargins left="0.75" right="0.43" top="0.36" bottom="0.46" header="0.39" footer="0.4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4.125" style="0" customWidth="1"/>
    <col min="2" max="2" width="42.125" style="0" customWidth="1"/>
    <col min="3" max="3" width="16.25390625" style="0" customWidth="1"/>
    <col min="4" max="4" width="13.625" style="0" customWidth="1"/>
  </cols>
  <sheetData>
    <row r="1" spans="4:7" ht="12.75">
      <c r="D1" s="5" t="s">
        <v>910</v>
      </c>
      <c r="G1" s="5"/>
    </row>
    <row r="2" spans="4:7" ht="12.75">
      <c r="D2" s="5" t="s">
        <v>84</v>
      </c>
      <c r="G2" s="5"/>
    </row>
    <row r="3" spans="2:7" ht="12.75">
      <c r="B3" s="459" t="s">
        <v>80</v>
      </c>
      <c r="C3" s="460"/>
      <c r="D3" s="460"/>
      <c r="G3" s="5"/>
    </row>
    <row r="4" spans="4:7" ht="12.75">
      <c r="D4" s="5" t="s">
        <v>1061</v>
      </c>
      <c r="G4" s="5"/>
    </row>
    <row r="6" spans="1:4" ht="81.75" customHeight="1">
      <c r="A6" s="483" t="s">
        <v>169</v>
      </c>
      <c r="B6" s="483"/>
      <c r="C6" s="483"/>
      <c r="D6" s="483"/>
    </row>
    <row r="8" spans="1:4" ht="12.75" customHeight="1">
      <c r="A8" s="465" t="s">
        <v>1</v>
      </c>
      <c r="B8" s="465" t="s">
        <v>2</v>
      </c>
      <c r="C8" s="470">
        <v>2019</v>
      </c>
      <c r="D8" s="470">
        <v>2020</v>
      </c>
    </row>
    <row r="9" spans="1:4" ht="12.75" customHeight="1">
      <c r="A9" s="466"/>
      <c r="B9" s="466"/>
      <c r="C9" s="471"/>
      <c r="D9" s="471"/>
    </row>
    <row r="10" spans="1:4" ht="18.75">
      <c r="A10" s="24">
        <v>1</v>
      </c>
      <c r="B10" s="25" t="s">
        <v>7</v>
      </c>
      <c r="C10" s="35">
        <v>1758.3</v>
      </c>
      <c r="D10" s="35">
        <v>1799.8</v>
      </c>
    </row>
    <row r="11" spans="1:4" ht="18.75">
      <c r="A11" s="24">
        <v>2</v>
      </c>
      <c r="B11" s="25" t="s">
        <v>4</v>
      </c>
      <c r="C11" s="35">
        <v>336</v>
      </c>
      <c r="D11" s="35">
        <v>347.2</v>
      </c>
    </row>
    <row r="12" spans="1:4" ht="18.75">
      <c r="A12" s="24">
        <v>3</v>
      </c>
      <c r="B12" s="25" t="s">
        <v>5</v>
      </c>
      <c r="C12" s="35">
        <v>872.2</v>
      </c>
      <c r="D12" s="35">
        <v>898.2</v>
      </c>
    </row>
    <row r="13" spans="1:4" ht="18.75">
      <c r="A13" s="24">
        <v>4</v>
      </c>
      <c r="B13" s="25" t="s">
        <v>6</v>
      </c>
      <c r="C13" s="35">
        <v>206.7</v>
      </c>
      <c r="D13" s="35">
        <v>214</v>
      </c>
    </row>
    <row r="14" spans="1:4" ht="21.75" customHeight="1">
      <c r="A14" s="24"/>
      <c r="B14" s="16" t="s">
        <v>79</v>
      </c>
      <c r="C14" s="27">
        <f>SUM(C10:C13)</f>
        <v>3173.2</v>
      </c>
      <c r="D14" s="27">
        <f>SUM(D10:D13)</f>
        <v>3259.2</v>
      </c>
    </row>
  </sheetData>
  <sheetProtection/>
  <mergeCells count="6">
    <mergeCell ref="B3:D3"/>
    <mergeCell ref="A6:D6"/>
    <mergeCell ref="A8:A9"/>
    <mergeCell ref="B8:B9"/>
    <mergeCell ref="C8:C9"/>
    <mergeCell ref="D8:D9"/>
  </mergeCells>
  <printOptions/>
  <pageMargins left="0.75" right="0.43" top="0.36" bottom="0.46" header="0.39" footer="0.4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"/>
  <sheetViews>
    <sheetView tabSelected="1" zoomScalePageLayoutView="0" workbookViewId="0" topLeftCell="A1">
      <selection activeCell="B6" sqref="B6"/>
    </sheetView>
  </sheetViews>
  <sheetFormatPr defaultColWidth="5.375" defaultRowHeight="12.75"/>
  <cols>
    <col min="1" max="1" width="5.375" style="93" customWidth="1"/>
    <col min="2" max="2" width="89.375" style="94" customWidth="1"/>
    <col min="3" max="255" width="9.125" style="94" customWidth="1"/>
    <col min="256" max="16384" width="5.375" style="94" customWidth="1"/>
  </cols>
  <sheetData>
    <row r="1" spans="2:4" ht="15.75">
      <c r="B1"/>
      <c r="C1"/>
      <c r="D1" s="5" t="s">
        <v>911</v>
      </c>
    </row>
    <row r="2" spans="2:4" ht="15.75">
      <c r="B2"/>
      <c r="C2"/>
      <c r="D2" s="5" t="s">
        <v>84</v>
      </c>
    </row>
    <row r="3" spans="2:4" ht="15.75">
      <c r="B3" s="459" t="s">
        <v>80</v>
      </c>
      <c r="C3" s="460"/>
      <c r="D3" s="460"/>
    </row>
    <row r="4" spans="2:4" ht="15.75">
      <c r="B4"/>
      <c r="C4"/>
      <c r="D4" s="5" t="s">
        <v>1061</v>
      </c>
    </row>
    <row r="5" ht="15.75">
      <c r="B5" s="95" t="s">
        <v>105</v>
      </c>
    </row>
    <row r="6" ht="31.5">
      <c r="B6" s="96" t="s">
        <v>170</v>
      </c>
    </row>
    <row r="7" ht="15.75">
      <c r="B7" s="96"/>
    </row>
    <row r="8" ht="15.75">
      <c r="B8" s="100" t="s">
        <v>171</v>
      </c>
    </row>
    <row r="9" spans="1:2" ht="70.5" customHeight="1">
      <c r="A9" s="97" t="s">
        <v>16</v>
      </c>
      <c r="B9" s="99" t="s">
        <v>107</v>
      </c>
    </row>
  </sheetData>
  <sheetProtection/>
  <mergeCells count="1">
    <mergeCell ref="B3:D3"/>
  </mergeCells>
  <printOptions/>
  <pageMargins left="0.6299212598425197" right="0.2362204724409449" top="0.5511811023622047" bottom="0.35433070866141736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75390625" style="0" customWidth="1"/>
    <col min="2" max="2" width="26.00390625" style="0" customWidth="1"/>
    <col min="3" max="3" width="64.875" style="0" customWidth="1"/>
  </cols>
  <sheetData>
    <row r="1" ht="12.75">
      <c r="C1" s="5" t="s">
        <v>864</v>
      </c>
    </row>
    <row r="2" ht="12.75">
      <c r="C2" s="5" t="s">
        <v>84</v>
      </c>
    </row>
    <row r="3" ht="12.75">
      <c r="C3" s="5" t="s">
        <v>80</v>
      </c>
    </row>
    <row r="4" ht="12.75">
      <c r="C4" s="5" t="s">
        <v>1061</v>
      </c>
    </row>
    <row r="5" ht="12.75">
      <c r="C5" s="5"/>
    </row>
    <row r="6" spans="1:3" ht="31.5" customHeight="1">
      <c r="A6" s="440" t="s">
        <v>865</v>
      </c>
      <c r="B6" s="440"/>
      <c r="C6" s="441"/>
    </row>
    <row r="7" spans="1:3" ht="17.25" customHeight="1">
      <c r="A7" s="131"/>
      <c r="B7" s="131"/>
      <c r="C7" s="132"/>
    </row>
    <row r="8" spans="1:3" ht="60.75" customHeight="1">
      <c r="A8" s="33" t="s">
        <v>866</v>
      </c>
      <c r="B8" s="33" t="s">
        <v>867</v>
      </c>
      <c r="C8" s="33" t="s">
        <v>868</v>
      </c>
    </row>
    <row r="9" spans="1:3" ht="15" customHeight="1">
      <c r="A9" s="279">
        <v>1</v>
      </c>
      <c r="B9" s="279">
        <v>2</v>
      </c>
      <c r="C9" s="279">
        <v>3</v>
      </c>
    </row>
    <row r="10" spans="1:3" ht="34.5" customHeight="1">
      <c r="A10" s="53">
        <v>980</v>
      </c>
      <c r="B10" s="280"/>
      <c r="C10" s="281" t="s">
        <v>683</v>
      </c>
    </row>
    <row r="11" spans="1:3" ht="33" customHeight="1">
      <c r="A11" s="282"/>
      <c r="B11" s="283" t="s">
        <v>69</v>
      </c>
      <c r="C11" s="284" t="s">
        <v>70</v>
      </c>
    </row>
    <row r="12" spans="1:3" ht="37.5" customHeight="1">
      <c r="A12" s="282"/>
      <c r="B12" s="285" t="s">
        <v>53</v>
      </c>
      <c r="C12" s="286" t="s">
        <v>54</v>
      </c>
    </row>
    <row r="13" spans="1:3" ht="94.5">
      <c r="A13" s="282"/>
      <c r="B13" s="287" t="s">
        <v>75</v>
      </c>
      <c r="C13" s="130" t="s">
        <v>869</v>
      </c>
    </row>
    <row r="14" spans="1:3" ht="56.25" customHeight="1">
      <c r="A14" s="282"/>
      <c r="B14" s="288" t="s">
        <v>40</v>
      </c>
      <c r="C14" s="130" t="s">
        <v>41</v>
      </c>
    </row>
    <row r="15" spans="1:3" ht="15.75">
      <c r="A15" s="289">
        <v>563</v>
      </c>
      <c r="B15" s="290"/>
      <c r="C15" s="291" t="s">
        <v>870</v>
      </c>
    </row>
    <row r="16" spans="1:3" ht="39.75" customHeight="1">
      <c r="A16" s="292"/>
      <c r="B16" s="293" t="s">
        <v>44</v>
      </c>
      <c r="C16" s="112" t="s">
        <v>871</v>
      </c>
    </row>
  </sheetData>
  <sheetProtection/>
  <mergeCells count="1">
    <mergeCell ref="A6:C6"/>
  </mergeCells>
  <printOptions/>
  <pageMargins left="0.32" right="0.18" top="0.17" bottom="0.28" header="0.17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E9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.37890625" style="0" customWidth="1"/>
    <col min="2" max="2" width="27.875" style="0" bestFit="1" customWidth="1"/>
    <col min="3" max="3" width="48.625" style="0" customWidth="1"/>
    <col min="4" max="4" width="15.00390625" style="187" customWidth="1"/>
  </cols>
  <sheetData>
    <row r="1" spans="3:4" ht="15">
      <c r="C1" s="328"/>
      <c r="D1" s="136" t="s">
        <v>916</v>
      </c>
    </row>
    <row r="2" spans="3:4" ht="15">
      <c r="C2" s="328"/>
      <c r="D2" s="136" t="s">
        <v>917</v>
      </c>
    </row>
    <row r="3" spans="3:4" ht="15">
      <c r="C3" s="328"/>
      <c r="D3" s="136" t="s">
        <v>918</v>
      </c>
    </row>
    <row r="4" spans="3:4" ht="15">
      <c r="C4" s="328"/>
      <c r="D4" s="136" t="s">
        <v>1061</v>
      </c>
    </row>
    <row r="6" spans="2:4" ht="51" customHeight="1">
      <c r="B6" s="442" t="s">
        <v>919</v>
      </c>
      <c r="C6" s="443"/>
      <c r="D6" s="443"/>
    </row>
    <row r="7" spans="2:4" ht="15">
      <c r="B7" s="329"/>
      <c r="C7" s="329"/>
      <c r="D7" s="330"/>
    </row>
    <row r="8" spans="2:4" ht="35.25" customHeight="1">
      <c r="B8" s="331" t="s">
        <v>747</v>
      </c>
      <c r="C8" s="332" t="s">
        <v>920</v>
      </c>
      <c r="D8" s="333" t="s">
        <v>83</v>
      </c>
    </row>
    <row r="9" spans="2:4" ht="13.5" customHeight="1">
      <c r="B9" s="61">
        <v>1</v>
      </c>
      <c r="C9" s="33">
        <v>2</v>
      </c>
      <c r="D9" s="44">
        <v>3</v>
      </c>
    </row>
    <row r="10" spans="2:4" ht="18.75" customHeight="1">
      <c r="B10" s="334" t="s">
        <v>921</v>
      </c>
      <c r="C10" s="335" t="s">
        <v>922</v>
      </c>
      <c r="D10" s="327">
        <f>D11+D54</f>
        <v>509491.9</v>
      </c>
    </row>
    <row r="11" spans="2:4" ht="15" customHeight="1">
      <c r="B11" s="336" t="s">
        <v>923</v>
      </c>
      <c r="C11" s="337" t="s">
        <v>924</v>
      </c>
      <c r="D11" s="338">
        <f>D12+D24+D31+D33+D50+D40+D44+D27+D18+D42</f>
        <v>119726.6</v>
      </c>
    </row>
    <row r="12" spans="2:4" ht="15.75">
      <c r="B12" s="339" t="s">
        <v>925</v>
      </c>
      <c r="C12" s="340" t="s">
        <v>926</v>
      </c>
      <c r="D12" s="341">
        <f>D13</f>
        <v>96140</v>
      </c>
    </row>
    <row r="13" spans="2:4" ht="15.75">
      <c r="B13" s="342" t="s">
        <v>927</v>
      </c>
      <c r="C13" s="343" t="s">
        <v>928</v>
      </c>
      <c r="D13" s="341">
        <f>D14+D15+D16+D17</f>
        <v>96140</v>
      </c>
    </row>
    <row r="14" spans="2:4" ht="98.25" customHeight="1">
      <c r="B14" s="344" t="s">
        <v>929</v>
      </c>
      <c r="C14" s="345" t="s">
        <v>930</v>
      </c>
      <c r="D14" s="341">
        <v>95430</v>
      </c>
    </row>
    <row r="15" spans="2:4" ht="142.5" customHeight="1">
      <c r="B15" s="344" t="s">
        <v>931</v>
      </c>
      <c r="C15" s="345" t="s">
        <v>932</v>
      </c>
      <c r="D15" s="341">
        <v>350</v>
      </c>
    </row>
    <row r="16" spans="2:4" ht="63">
      <c r="B16" s="346" t="s">
        <v>933</v>
      </c>
      <c r="C16" s="347" t="s">
        <v>934</v>
      </c>
      <c r="D16" s="341">
        <v>280</v>
      </c>
    </row>
    <row r="17" spans="2:4" ht="126">
      <c r="B17" s="346" t="s">
        <v>935</v>
      </c>
      <c r="C17" s="347" t="s">
        <v>936</v>
      </c>
      <c r="D17" s="341">
        <v>80</v>
      </c>
    </row>
    <row r="18" spans="2:4" ht="48" customHeight="1">
      <c r="B18" s="344" t="s">
        <v>937</v>
      </c>
      <c r="C18" s="345" t="s">
        <v>938</v>
      </c>
      <c r="D18" s="341">
        <f>D19</f>
        <v>4757.099999999999</v>
      </c>
    </row>
    <row r="19" spans="2:4" ht="47.25">
      <c r="B19" s="344" t="s">
        <v>939</v>
      </c>
      <c r="C19" s="348" t="s">
        <v>940</v>
      </c>
      <c r="D19" s="341">
        <f>D20+D21+D22+D23</f>
        <v>4757.099999999999</v>
      </c>
    </row>
    <row r="20" spans="2:4" ht="94.5">
      <c r="B20" s="344" t="s">
        <v>941</v>
      </c>
      <c r="C20" s="345" t="s">
        <v>942</v>
      </c>
      <c r="D20" s="341">
        <v>1899.5</v>
      </c>
    </row>
    <row r="21" spans="2:4" ht="112.5" customHeight="1">
      <c r="B21" s="344" t="s">
        <v>943</v>
      </c>
      <c r="C21" s="345" t="s">
        <v>944</v>
      </c>
      <c r="D21" s="341">
        <v>19.1</v>
      </c>
    </row>
    <row r="22" spans="2:4" ht="94.5">
      <c r="B22" s="344" t="s">
        <v>945</v>
      </c>
      <c r="C22" s="345" t="s">
        <v>946</v>
      </c>
      <c r="D22" s="341">
        <v>3162.8</v>
      </c>
    </row>
    <row r="23" spans="2:4" ht="94.5">
      <c r="B23" s="349" t="s">
        <v>947</v>
      </c>
      <c r="C23" s="350" t="s">
        <v>948</v>
      </c>
      <c r="D23" s="341">
        <v>-324.3</v>
      </c>
    </row>
    <row r="24" spans="2:4" ht="15.75">
      <c r="B24" s="339" t="s">
        <v>949</v>
      </c>
      <c r="C24" s="351" t="s">
        <v>950</v>
      </c>
      <c r="D24" s="341">
        <f>D25+D26</f>
        <v>3525</v>
      </c>
    </row>
    <row r="25" spans="2:4" ht="31.5">
      <c r="B25" s="339" t="s">
        <v>951</v>
      </c>
      <c r="C25" s="352" t="s">
        <v>952</v>
      </c>
      <c r="D25" s="341">
        <v>3500</v>
      </c>
    </row>
    <row r="26" spans="2:4" ht="63">
      <c r="B26" s="353" t="s">
        <v>953</v>
      </c>
      <c r="C26" s="354" t="s">
        <v>954</v>
      </c>
      <c r="D26" s="341">
        <v>25</v>
      </c>
    </row>
    <row r="27" spans="2:4" ht="15.75">
      <c r="B27" s="339" t="s">
        <v>955</v>
      </c>
      <c r="C27" s="355" t="s">
        <v>956</v>
      </c>
      <c r="D27" s="341">
        <f>D28</f>
        <v>7650</v>
      </c>
    </row>
    <row r="28" spans="2:4" ht="15.75">
      <c r="B28" s="339" t="s">
        <v>957</v>
      </c>
      <c r="C28" s="355" t="s">
        <v>958</v>
      </c>
      <c r="D28" s="341">
        <f>D29+D30</f>
        <v>7650</v>
      </c>
    </row>
    <row r="29" spans="2:4" ht="15.75">
      <c r="B29" s="339" t="s">
        <v>959</v>
      </c>
      <c r="C29" s="355" t="s">
        <v>960</v>
      </c>
      <c r="D29" s="341">
        <v>642</v>
      </c>
    </row>
    <row r="30" spans="2:4" ht="15.75">
      <c r="B30" s="339" t="s">
        <v>961</v>
      </c>
      <c r="C30" s="355" t="s">
        <v>962</v>
      </c>
      <c r="D30" s="341">
        <v>7008</v>
      </c>
    </row>
    <row r="31" spans="2:4" ht="15.75">
      <c r="B31" s="339" t="s">
        <v>963</v>
      </c>
      <c r="C31" s="340" t="s">
        <v>964</v>
      </c>
      <c r="D31" s="341">
        <f>D32</f>
        <v>900</v>
      </c>
    </row>
    <row r="32" spans="2:4" ht="60.75" customHeight="1">
      <c r="B32" s="339" t="s">
        <v>965</v>
      </c>
      <c r="C32" s="352" t="s">
        <v>966</v>
      </c>
      <c r="D32" s="341">
        <v>900</v>
      </c>
    </row>
    <row r="33" spans="2:4" ht="63" customHeight="1">
      <c r="B33" s="339" t="s">
        <v>967</v>
      </c>
      <c r="C33" s="352" t="s">
        <v>968</v>
      </c>
      <c r="D33" s="341">
        <f>D34+D38</f>
        <v>2800</v>
      </c>
    </row>
    <row r="34" spans="2:4" ht="126" customHeight="1">
      <c r="B34" s="356" t="s">
        <v>969</v>
      </c>
      <c r="C34" s="130" t="s">
        <v>970</v>
      </c>
      <c r="D34" s="341">
        <f>D35+D37+D36</f>
        <v>2700</v>
      </c>
    </row>
    <row r="35" spans="2:4" ht="124.5" customHeight="1">
      <c r="B35" s="357" t="s">
        <v>971</v>
      </c>
      <c r="C35" s="358" t="s">
        <v>708</v>
      </c>
      <c r="D35" s="359">
        <v>890</v>
      </c>
    </row>
    <row r="36" spans="2:4" ht="110.25">
      <c r="B36" s="360" t="s">
        <v>972</v>
      </c>
      <c r="C36" s="112" t="s">
        <v>709</v>
      </c>
      <c r="D36" s="359">
        <v>610</v>
      </c>
    </row>
    <row r="37" spans="2:4" ht="94.5">
      <c r="B37" s="339" t="s">
        <v>973</v>
      </c>
      <c r="C37" s="361" t="s">
        <v>974</v>
      </c>
      <c r="D37" s="341">
        <v>1200</v>
      </c>
    </row>
    <row r="38" spans="2:4" ht="31.5">
      <c r="B38" s="362" t="s">
        <v>975</v>
      </c>
      <c r="C38" s="363" t="s">
        <v>976</v>
      </c>
      <c r="D38" s="364">
        <f>D39</f>
        <v>100</v>
      </c>
    </row>
    <row r="39" spans="2:4" ht="78.75">
      <c r="B39" s="365" t="s">
        <v>977</v>
      </c>
      <c r="C39" s="366" t="s">
        <v>978</v>
      </c>
      <c r="D39" s="364">
        <v>100</v>
      </c>
    </row>
    <row r="40" spans="2:4" ht="31.5" customHeight="1">
      <c r="B40" s="339" t="s">
        <v>979</v>
      </c>
      <c r="C40" s="352" t="s">
        <v>980</v>
      </c>
      <c r="D40" s="364">
        <f>D41</f>
        <v>200</v>
      </c>
    </row>
    <row r="41" spans="2:4" ht="31.5">
      <c r="B41" s="356" t="s">
        <v>981</v>
      </c>
      <c r="C41" s="130" t="s">
        <v>982</v>
      </c>
      <c r="D41" s="367">
        <v>200</v>
      </c>
    </row>
    <row r="42" spans="2:4" ht="47.25">
      <c r="B42" s="368" t="s">
        <v>983</v>
      </c>
      <c r="C42" s="369" t="s">
        <v>984</v>
      </c>
      <c r="D42" s="367">
        <f>D43</f>
        <v>100</v>
      </c>
    </row>
    <row r="43" spans="2:4" ht="31.5">
      <c r="B43" s="368" t="s">
        <v>985</v>
      </c>
      <c r="C43" s="370" t="s">
        <v>720</v>
      </c>
      <c r="D43" s="367">
        <v>100</v>
      </c>
    </row>
    <row r="44" spans="2:4" ht="33.75" customHeight="1">
      <c r="B44" s="371" t="s">
        <v>986</v>
      </c>
      <c r="C44" s="372" t="s">
        <v>987</v>
      </c>
      <c r="D44" s="364">
        <f>D45+D46+D47+D48+D49</f>
        <v>2204.5</v>
      </c>
    </row>
    <row r="45" spans="2:4" ht="126">
      <c r="B45" s="112" t="s">
        <v>988</v>
      </c>
      <c r="C45" s="112" t="s">
        <v>989</v>
      </c>
      <c r="D45" s="364">
        <v>800</v>
      </c>
    </row>
    <row r="46" spans="2:4" ht="78.75">
      <c r="B46" s="117" t="s">
        <v>990</v>
      </c>
      <c r="C46" s="112" t="s">
        <v>710</v>
      </c>
      <c r="D46" s="367">
        <v>855</v>
      </c>
    </row>
    <row r="47" spans="2:4" ht="63">
      <c r="B47" s="373" t="s">
        <v>991</v>
      </c>
      <c r="C47" s="112" t="s">
        <v>711</v>
      </c>
      <c r="D47" s="367">
        <v>476.5</v>
      </c>
    </row>
    <row r="48" spans="2:4" ht="110.25" customHeight="1">
      <c r="B48" s="262" t="s">
        <v>992</v>
      </c>
      <c r="C48" s="374" t="s">
        <v>714</v>
      </c>
      <c r="D48" s="367">
        <v>43</v>
      </c>
    </row>
    <row r="49" spans="2:4" ht="114" customHeight="1">
      <c r="B49" s="262" t="s">
        <v>993</v>
      </c>
      <c r="C49" s="374" t="s">
        <v>715</v>
      </c>
      <c r="D49" s="367">
        <v>30</v>
      </c>
    </row>
    <row r="50" spans="2:4" ht="32.25" customHeight="1">
      <c r="B50" s="339" t="s">
        <v>994</v>
      </c>
      <c r="C50" s="351" t="s">
        <v>995</v>
      </c>
      <c r="D50" s="341">
        <f>D51+D53+D52</f>
        <v>1450</v>
      </c>
    </row>
    <row r="51" spans="2:4" ht="97.5">
      <c r="B51" s="339" t="s">
        <v>996</v>
      </c>
      <c r="C51" s="361" t="s">
        <v>997</v>
      </c>
      <c r="D51" s="341">
        <v>10</v>
      </c>
    </row>
    <row r="52" spans="2:4" ht="47.25">
      <c r="B52" s="339" t="s">
        <v>998</v>
      </c>
      <c r="C52" s="375" t="s">
        <v>999</v>
      </c>
      <c r="D52" s="341">
        <v>50</v>
      </c>
    </row>
    <row r="53" spans="2:4" ht="63">
      <c r="B53" s="339" t="s">
        <v>1000</v>
      </c>
      <c r="C53" s="352" t="s">
        <v>1001</v>
      </c>
      <c r="D53" s="341">
        <v>1390</v>
      </c>
    </row>
    <row r="54" spans="2:4" ht="15.75">
      <c r="B54" s="336" t="s">
        <v>1002</v>
      </c>
      <c r="C54" s="376" t="s">
        <v>1003</v>
      </c>
      <c r="D54" s="338">
        <f>D55+D57+D62+D86</f>
        <v>389765.30000000005</v>
      </c>
    </row>
    <row r="55" spans="2:4" s="377" customFormat="1" ht="31.5">
      <c r="B55" s="339" t="s">
        <v>1004</v>
      </c>
      <c r="C55" s="352" t="s">
        <v>1005</v>
      </c>
      <c r="D55" s="341">
        <f>D56</f>
        <v>117215.9</v>
      </c>
    </row>
    <row r="56" spans="2:4" ht="33.75" customHeight="1">
      <c r="B56" s="339" t="s">
        <v>1006</v>
      </c>
      <c r="C56" s="352" t="s">
        <v>1007</v>
      </c>
      <c r="D56" s="341">
        <v>117215.9</v>
      </c>
    </row>
    <row r="57" spans="2:4" ht="47.25">
      <c r="B57" s="339" t="s">
        <v>1008</v>
      </c>
      <c r="C57" s="352" t="s">
        <v>1009</v>
      </c>
      <c r="D57" s="341">
        <f>D58</f>
        <v>17161.2</v>
      </c>
    </row>
    <row r="58" spans="2:4" ht="31.5">
      <c r="B58" s="339" t="s">
        <v>1010</v>
      </c>
      <c r="C58" s="352" t="s">
        <v>1011</v>
      </c>
      <c r="D58" s="341">
        <f>D59+D60+D61</f>
        <v>17161.2</v>
      </c>
    </row>
    <row r="59" spans="2:4" ht="110.25">
      <c r="B59" s="339"/>
      <c r="C59" s="352" t="s">
        <v>1012</v>
      </c>
      <c r="D59" s="341">
        <v>11961.6</v>
      </c>
    </row>
    <row r="60" spans="2:4" ht="63">
      <c r="B60" s="339"/>
      <c r="C60" s="378" t="s">
        <v>1013</v>
      </c>
      <c r="D60" s="341">
        <v>122.2</v>
      </c>
    </row>
    <row r="61" spans="2:4" ht="299.25">
      <c r="B61" s="339"/>
      <c r="C61" s="378" t="s">
        <v>1014</v>
      </c>
      <c r="D61" s="341">
        <v>5077.4</v>
      </c>
    </row>
    <row r="62" spans="2:4" ht="31.5">
      <c r="B62" s="339" t="s">
        <v>1015</v>
      </c>
      <c r="C62" s="379" t="s">
        <v>1016</v>
      </c>
      <c r="D62" s="341">
        <f>D82+D63+D64+D81+D83+D84</f>
        <v>248455.30000000002</v>
      </c>
    </row>
    <row r="63" spans="2:4" ht="47.25">
      <c r="B63" s="253" t="s">
        <v>1017</v>
      </c>
      <c r="C63" s="254" t="s">
        <v>840</v>
      </c>
      <c r="D63" s="359">
        <v>3836.8</v>
      </c>
    </row>
    <row r="64" spans="2:5" ht="47.25">
      <c r="B64" s="339" t="s">
        <v>1018</v>
      </c>
      <c r="C64" s="379" t="s">
        <v>786</v>
      </c>
      <c r="D64" s="359">
        <f>D65+D66+D67+D68+D69+D70+D71+D72+D73+D74+D75+D76+D77+D78+D79+D80</f>
        <v>238874</v>
      </c>
      <c r="E64" s="380"/>
    </row>
    <row r="65" spans="2:4" ht="63">
      <c r="B65" s="339"/>
      <c r="C65" s="352" t="s">
        <v>1019</v>
      </c>
      <c r="D65" s="359">
        <v>218995.8</v>
      </c>
    </row>
    <row r="66" spans="2:4" ht="47.25">
      <c r="B66" s="339"/>
      <c r="C66" s="352" t="s">
        <v>1020</v>
      </c>
      <c r="D66" s="341">
        <v>3.9</v>
      </c>
    </row>
    <row r="67" spans="2:4" ht="78.75">
      <c r="B67" s="339"/>
      <c r="C67" s="352" t="s">
        <v>1021</v>
      </c>
      <c r="D67" s="341">
        <v>421</v>
      </c>
    </row>
    <row r="68" spans="2:4" ht="63">
      <c r="B68" s="339"/>
      <c r="C68" s="352" t="s">
        <v>1022</v>
      </c>
      <c r="D68" s="341">
        <v>881.1</v>
      </c>
    </row>
    <row r="69" spans="2:4" ht="110.25">
      <c r="B69" s="339"/>
      <c r="C69" s="381" t="s">
        <v>1023</v>
      </c>
      <c r="D69" s="341">
        <v>9.4</v>
      </c>
    </row>
    <row r="70" spans="2:4" ht="94.5" customHeight="1">
      <c r="B70" s="339"/>
      <c r="C70" s="381" t="s">
        <v>1024</v>
      </c>
      <c r="D70" s="341">
        <v>1.2</v>
      </c>
    </row>
    <row r="71" spans="2:4" ht="129" customHeight="1">
      <c r="B71" s="339"/>
      <c r="C71" s="382" t="s">
        <v>1025</v>
      </c>
      <c r="D71" s="341">
        <v>7168.8</v>
      </c>
    </row>
    <row r="72" spans="2:4" ht="93" customHeight="1">
      <c r="B72" s="339"/>
      <c r="C72" s="382" t="s">
        <v>1026</v>
      </c>
      <c r="D72" s="341">
        <v>286.7</v>
      </c>
    </row>
    <row r="73" spans="2:4" ht="39" customHeight="1">
      <c r="B73" s="339"/>
      <c r="C73" s="352" t="s">
        <v>1027</v>
      </c>
      <c r="D73" s="341">
        <v>3738.8</v>
      </c>
    </row>
    <row r="74" spans="2:4" ht="63" customHeight="1">
      <c r="B74" s="339"/>
      <c r="C74" s="383" t="s">
        <v>1028</v>
      </c>
      <c r="D74" s="341">
        <v>395.1</v>
      </c>
    </row>
    <row r="75" spans="2:4" ht="46.5" customHeight="1">
      <c r="B75" s="339"/>
      <c r="C75" s="383" t="s">
        <v>1029</v>
      </c>
      <c r="D75" s="341">
        <v>186.3</v>
      </c>
    </row>
    <row r="76" spans="2:4" ht="78.75">
      <c r="B76" s="339"/>
      <c r="C76" s="383" t="s">
        <v>1030</v>
      </c>
      <c r="D76" s="341">
        <v>2.9</v>
      </c>
    </row>
    <row r="77" spans="2:4" ht="63">
      <c r="B77" s="339"/>
      <c r="C77" s="383" t="s">
        <v>1031</v>
      </c>
      <c r="D77" s="341">
        <v>43.7</v>
      </c>
    </row>
    <row r="78" spans="2:4" ht="126">
      <c r="B78" s="339"/>
      <c r="C78" s="383" t="s">
        <v>1032</v>
      </c>
      <c r="D78" s="341">
        <v>6485.1</v>
      </c>
    </row>
    <row r="79" spans="2:4" ht="78.75" customHeight="1">
      <c r="B79" s="339"/>
      <c r="C79" s="383" t="s">
        <v>1033</v>
      </c>
      <c r="D79" s="341">
        <v>109.7</v>
      </c>
    </row>
    <row r="80" spans="2:4" ht="126">
      <c r="B80" s="339"/>
      <c r="C80" s="381" t="s">
        <v>1034</v>
      </c>
      <c r="D80" s="359">
        <v>144.5</v>
      </c>
    </row>
    <row r="81" spans="2:4" ht="110.25">
      <c r="B81" s="339" t="s">
        <v>1035</v>
      </c>
      <c r="C81" s="381" t="s">
        <v>1036</v>
      </c>
      <c r="D81" s="359">
        <f>4177.1-144.5</f>
        <v>4032.6000000000004</v>
      </c>
    </row>
    <row r="82" spans="2:4" ht="78.75">
      <c r="B82" s="339" t="s">
        <v>1037</v>
      </c>
      <c r="C82" s="254" t="s">
        <v>792</v>
      </c>
      <c r="D82" s="341">
        <v>52.2</v>
      </c>
    </row>
    <row r="83" spans="2:4" ht="47.25">
      <c r="B83" s="339" t="s">
        <v>1038</v>
      </c>
      <c r="C83" s="384" t="s">
        <v>1039</v>
      </c>
      <c r="D83" s="341">
        <v>1596</v>
      </c>
    </row>
    <row r="84" spans="2:4" ht="31.5">
      <c r="B84" s="253" t="s">
        <v>1040</v>
      </c>
      <c r="C84" s="254" t="s">
        <v>802</v>
      </c>
      <c r="D84" s="341">
        <f>D85</f>
        <v>63.7</v>
      </c>
    </row>
    <row r="85" spans="2:4" ht="78.75">
      <c r="B85" s="339"/>
      <c r="C85" s="385" t="s">
        <v>1041</v>
      </c>
      <c r="D85" s="341">
        <v>63.7</v>
      </c>
    </row>
    <row r="86" spans="2:4" ht="15.75">
      <c r="B86" s="386" t="s">
        <v>1042</v>
      </c>
      <c r="C86" s="387" t="s">
        <v>1043</v>
      </c>
      <c r="D86" s="341">
        <f>D87</f>
        <v>6932.900000000001</v>
      </c>
    </row>
    <row r="87" spans="2:4" ht="94.5">
      <c r="B87" s="386" t="s">
        <v>1044</v>
      </c>
      <c r="C87" s="387" t="s">
        <v>1045</v>
      </c>
      <c r="D87" s="388">
        <f>D88+D89+D90+D91</f>
        <v>6932.900000000001</v>
      </c>
    </row>
    <row r="88" spans="2:4" ht="18.75">
      <c r="B88" s="386"/>
      <c r="C88" s="387" t="s">
        <v>1046</v>
      </c>
      <c r="D88" s="388">
        <v>6144.3</v>
      </c>
    </row>
    <row r="89" spans="2:4" ht="18.75">
      <c r="B89" s="386"/>
      <c r="C89" s="387" t="s">
        <v>1047</v>
      </c>
      <c r="D89" s="388">
        <v>461.1</v>
      </c>
    </row>
    <row r="90" spans="2:4" ht="18.75">
      <c r="B90" s="386"/>
      <c r="C90" s="387" t="s">
        <v>906</v>
      </c>
      <c r="D90" s="388">
        <v>166.4</v>
      </c>
    </row>
    <row r="91" spans="2:4" ht="18.75">
      <c r="B91" s="386"/>
      <c r="C91" s="387" t="s">
        <v>1048</v>
      </c>
      <c r="D91" s="388">
        <v>161.1</v>
      </c>
    </row>
  </sheetData>
  <sheetProtection/>
  <mergeCells count="1">
    <mergeCell ref="B6:D6"/>
  </mergeCells>
  <printOptions/>
  <pageMargins left="0.66" right="0.17" top="0.17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G89"/>
  <sheetViews>
    <sheetView zoomScalePageLayoutView="0" workbookViewId="0" topLeftCell="A1">
      <selection activeCell="C4" sqref="C4:E4"/>
    </sheetView>
  </sheetViews>
  <sheetFormatPr defaultColWidth="9.00390625" defaultRowHeight="12.75"/>
  <cols>
    <col min="1" max="1" width="1.37890625" style="0" customWidth="1"/>
    <col min="2" max="2" width="27.875" style="0" bestFit="1" customWidth="1"/>
    <col min="3" max="3" width="44.625" style="0" customWidth="1"/>
    <col min="4" max="4" width="13.25390625" style="0" customWidth="1"/>
    <col min="5" max="5" width="12.25390625" style="389" customWidth="1"/>
    <col min="6" max="6" width="11.125" style="0" bestFit="1" customWidth="1"/>
  </cols>
  <sheetData>
    <row r="1" spans="3:5" ht="15">
      <c r="C1" s="444" t="s">
        <v>1049</v>
      </c>
      <c r="D1" s="445"/>
      <c r="E1" s="445"/>
    </row>
    <row r="2" spans="3:5" ht="15">
      <c r="C2" s="444" t="s">
        <v>917</v>
      </c>
      <c r="D2" s="445"/>
      <c r="E2" s="445"/>
    </row>
    <row r="3" spans="3:5" ht="15">
      <c r="C3" s="444" t="s">
        <v>918</v>
      </c>
      <c r="D3" s="445"/>
      <c r="E3" s="445"/>
    </row>
    <row r="4" spans="3:5" ht="15">
      <c r="C4" s="444" t="s">
        <v>1061</v>
      </c>
      <c r="D4" s="445"/>
      <c r="E4" s="445"/>
    </row>
    <row r="6" spans="2:5" ht="51" customHeight="1">
      <c r="B6" s="446" t="s">
        <v>1050</v>
      </c>
      <c r="C6" s="447"/>
      <c r="D6" s="447"/>
      <c r="E6" s="448"/>
    </row>
    <row r="7" spans="2:4" ht="15.75">
      <c r="B7" s="329"/>
      <c r="C7" s="329"/>
      <c r="D7" s="329"/>
    </row>
    <row r="8" spans="2:5" ht="36" customHeight="1">
      <c r="B8" s="331" t="s">
        <v>747</v>
      </c>
      <c r="C8" s="332" t="s">
        <v>920</v>
      </c>
      <c r="D8" s="333" t="s">
        <v>133</v>
      </c>
      <c r="E8" s="390" t="s">
        <v>152</v>
      </c>
    </row>
    <row r="9" spans="2:5" ht="12.75">
      <c r="B9" s="316">
        <v>1</v>
      </c>
      <c r="C9" s="391">
        <v>2</v>
      </c>
      <c r="D9" s="316">
        <v>3</v>
      </c>
      <c r="E9" s="392">
        <v>4</v>
      </c>
    </row>
    <row r="10" spans="2:5" ht="18" customHeight="1">
      <c r="B10" s="393" t="s">
        <v>921</v>
      </c>
      <c r="C10" s="394" t="s">
        <v>922</v>
      </c>
      <c r="D10" s="395">
        <f>D11+D52</f>
        <v>495035.80000000005</v>
      </c>
      <c r="E10" s="395">
        <f>E11+E52</f>
        <v>494510.80000000005</v>
      </c>
    </row>
    <row r="11" spans="2:5" ht="28.5">
      <c r="B11" s="396" t="s">
        <v>923</v>
      </c>
      <c r="C11" s="337" t="s">
        <v>924</v>
      </c>
      <c r="D11" s="397">
        <f>D12+D22+D29+D31+D48+D38+D42+D25+D16+D40</f>
        <v>113369.8</v>
      </c>
      <c r="E11" s="397">
        <f>E12+E22+E29+E31+E48+E38+E42+E25+E16+E40</f>
        <v>112232.6</v>
      </c>
    </row>
    <row r="12" spans="2:5" ht="15.75">
      <c r="B12" s="356" t="s">
        <v>925</v>
      </c>
      <c r="C12" s="398" t="s">
        <v>926</v>
      </c>
      <c r="D12" s="359">
        <f>D13</f>
        <v>89265</v>
      </c>
      <c r="E12" s="359">
        <f>E13</f>
        <v>87502</v>
      </c>
    </row>
    <row r="13" spans="2:5" ht="15.75">
      <c r="B13" s="342" t="s">
        <v>927</v>
      </c>
      <c r="C13" s="343" t="s">
        <v>928</v>
      </c>
      <c r="D13" s="359">
        <f>D14+D15</f>
        <v>89265</v>
      </c>
      <c r="E13" s="359">
        <f>E14+E15</f>
        <v>87502</v>
      </c>
    </row>
    <row r="14" spans="2:5" ht="114.75" customHeight="1">
      <c r="B14" s="342" t="s">
        <v>929</v>
      </c>
      <c r="C14" s="348" t="s">
        <v>930</v>
      </c>
      <c r="D14" s="359">
        <v>88899</v>
      </c>
      <c r="E14" s="359">
        <v>87352</v>
      </c>
    </row>
    <row r="15" spans="2:5" ht="176.25" customHeight="1">
      <c r="B15" s="342" t="s">
        <v>931</v>
      </c>
      <c r="C15" s="348" t="s">
        <v>932</v>
      </c>
      <c r="D15" s="359">
        <v>366</v>
      </c>
      <c r="E15" s="359">
        <v>150</v>
      </c>
    </row>
    <row r="16" spans="2:5" ht="63">
      <c r="B16" s="342" t="s">
        <v>937</v>
      </c>
      <c r="C16" s="348" t="s">
        <v>1051</v>
      </c>
      <c r="D16" s="359">
        <f>D17</f>
        <v>5020.8</v>
      </c>
      <c r="E16" s="359">
        <f>E17</f>
        <v>5100.099999999999</v>
      </c>
    </row>
    <row r="17" spans="2:5" ht="47.25">
      <c r="B17" s="342" t="s">
        <v>939</v>
      </c>
      <c r="C17" s="348" t="s">
        <v>940</v>
      </c>
      <c r="D17" s="359">
        <f>D18+D19+D20+D21</f>
        <v>5020.8</v>
      </c>
      <c r="E17" s="359">
        <f>E18+E19+E20+E21</f>
        <v>5100.099999999999</v>
      </c>
    </row>
    <row r="18" spans="2:5" ht="111.75" customHeight="1">
      <c r="B18" s="342" t="s">
        <v>941</v>
      </c>
      <c r="C18" s="348" t="s">
        <v>942</v>
      </c>
      <c r="D18" s="341">
        <v>1999</v>
      </c>
      <c r="E18" s="341">
        <v>2024.6</v>
      </c>
    </row>
    <row r="19" spans="2:5" ht="141" customHeight="1">
      <c r="B19" s="342" t="s">
        <v>943</v>
      </c>
      <c r="C19" s="348" t="s">
        <v>944</v>
      </c>
      <c r="D19" s="341">
        <v>19.4</v>
      </c>
      <c r="E19" s="341">
        <v>19.8</v>
      </c>
    </row>
    <row r="20" spans="2:5" ht="126">
      <c r="B20" s="342" t="s">
        <v>945</v>
      </c>
      <c r="C20" s="348" t="s">
        <v>946</v>
      </c>
      <c r="D20" s="341">
        <v>3332.4</v>
      </c>
      <c r="E20" s="341">
        <v>3378.8</v>
      </c>
    </row>
    <row r="21" spans="2:5" ht="112.5" customHeight="1">
      <c r="B21" s="349" t="s">
        <v>947</v>
      </c>
      <c r="C21" s="350" t="s">
        <v>948</v>
      </c>
      <c r="D21" s="341">
        <v>-330</v>
      </c>
      <c r="E21" s="341">
        <v>-323.1</v>
      </c>
    </row>
    <row r="22" spans="2:5" ht="18" customHeight="1">
      <c r="B22" s="356" t="s">
        <v>949</v>
      </c>
      <c r="C22" s="358" t="s">
        <v>950</v>
      </c>
      <c r="D22" s="359">
        <f>D23+D24</f>
        <v>3580</v>
      </c>
      <c r="E22" s="359">
        <f>E23+E24</f>
        <v>3610</v>
      </c>
    </row>
    <row r="23" spans="2:5" ht="31.5">
      <c r="B23" s="356" t="s">
        <v>951</v>
      </c>
      <c r="C23" s="130" t="s">
        <v>952</v>
      </c>
      <c r="D23" s="359">
        <v>3570</v>
      </c>
      <c r="E23" s="359">
        <v>3600</v>
      </c>
    </row>
    <row r="24" spans="2:5" ht="63">
      <c r="B24" s="353" t="s">
        <v>953</v>
      </c>
      <c r="C24" s="354" t="s">
        <v>954</v>
      </c>
      <c r="D24" s="359">
        <v>10</v>
      </c>
      <c r="E24" s="359">
        <v>10</v>
      </c>
    </row>
    <row r="25" spans="2:5" ht="15.75">
      <c r="B25" s="356" t="s">
        <v>955</v>
      </c>
      <c r="C25" s="399" t="s">
        <v>956</v>
      </c>
      <c r="D25" s="359">
        <f>D26</f>
        <v>8010</v>
      </c>
      <c r="E25" s="359">
        <f>E26</f>
        <v>8390</v>
      </c>
    </row>
    <row r="26" spans="2:5" ht="15.75">
      <c r="B26" s="356" t="s">
        <v>957</v>
      </c>
      <c r="C26" s="399" t="s">
        <v>958</v>
      </c>
      <c r="D26" s="359">
        <f>D27+D28</f>
        <v>8010</v>
      </c>
      <c r="E26" s="359">
        <f>E27+E28</f>
        <v>8390</v>
      </c>
    </row>
    <row r="27" spans="2:5" ht="15.75">
      <c r="B27" s="356" t="s">
        <v>959</v>
      </c>
      <c r="C27" s="399" t="s">
        <v>960</v>
      </c>
      <c r="D27" s="359">
        <v>672</v>
      </c>
      <c r="E27" s="359">
        <v>704</v>
      </c>
    </row>
    <row r="28" spans="2:5" ht="15.75">
      <c r="B28" s="356" t="s">
        <v>961</v>
      </c>
      <c r="C28" s="399" t="s">
        <v>962</v>
      </c>
      <c r="D28" s="359">
        <v>7338</v>
      </c>
      <c r="E28" s="359">
        <v>7686</v>
      </c>
    </row>
    <row r="29" spans="2:5" ht="15.75">
      <c r="B29" s="356" t="s">
        <v>963</v>
      </c>
      <c r="C29" s="398" t="s">
        <v>964</v>
      </c>
      <c r="D29" s="359">
        <f>D30</f>
        <v>1150</v>
      </c>
      <c r="E29" s="359">
        <f>E30</f>
        <v>1210</v>
      </c>
    </row>
    <row r="30" spans="2:5" ht="78.75">
      <c r="B30" s="356" t="s">
        <v>965</v>
      </c>
      <c r="C30" s="130" t="s">
        <v>1052</v>
      </c>
      <c r="D30" s="359">
        <v>1150</v>
      </c>
      <c r="E30" s="359">
        <v>1210</v>
      </c>
    </row>
    <row r="31" spans="2:5" ht="63.75" customHeight="1">
      <c r="B31" s="356" t="s">
        <v>967</v>
      </c>
      <c r="C31" s="130" t="s">
        <v>968</v>
      </c>
      <c r="D31" s="359">
        <f>D32+D36</f>
        <v>2800</v>
      </c>
      <c r="E31" s="359">
        <f>E32+E36</f>
        <v>2800</v>
      </c>
    </row>
    <row r="32" spans="2:5" ht="141" customHeight="1">
      <c r="B32" s="356" t="s">
        <v>969</v>
      </c>
      <c r="C32" s="130" t="s">
        <v>1053</v>
      </c>
      <c r="D32" s="359">
        <f>D33+D35+D34</f>
        <v>2700</v>
      </c>
      <c r="E32" s="359">
        <f>E33+E35+E34</f>
        <v>2700</v>
      </c>
    </row>
    <row r="33" spans="2:5" ht="126" customHeight="1">
      <c r="B33" s="357" t="s">
        <v>971</v>
      </c>
      <c r="C33" s="358" t="s">
        <v>708</v>
      </c>
      <c r="D33" s="359">
        <v>890</v>
      </c>
      <c r="E33" s="359">
        <v>890</v>
      </c>
    </row>
    <row r="34" spans="2:5" ht="109.5" customHeight="1">
      <c r="B34" s="360" t="s">
        <v>972</v>
      </c>
      <c r="C34" s="112" t="s">
        <v>709</v>
      </c>
      <c r="D34" s="359">
        <v>610</v>
      </c>
      <c r="E34" s="359">
        <v>610</v>
      </c>
    </row>
    <row r="35" spans="2:5" ht="95.25" customHeight="1">
      <c r="B35" s="356" t="s">
        <v>973</v>
      </c>
      <c r="C35" s="361" t="s">
        <v>974</v>
      </c>
      <c r="D35" s="359">
        <v>1200</v>
      </c>
      <c r="E35" s="359">
        <v>1200</v>
      </c>
    </row>
    <row r="36" spans="2:5" ht="36.75" customHeight="1">
      <c r="B36" s="362" t="s">
        <v>975</v>
      </c>
      <c r="C36" s="363" t="s">
        <v>976</v>
      </c>
      <c r="D36" s="367">
        <f>D37</f>
        <v>100</v>
      </c>
      <c r="E36" s="367">
        <f>E37</f>
        <v>100</v>
      </c>
    </row>
    <row r="37" spans="2:5" ht="78.75">
      <c r="B37" s="365" t="s">
        <v>977</v>
      </c>
      <c r="C37" s="366" t="s">
        <v>978</v>
      </c>
      <c r="D37" s="367">
        <v>100</v>
      </c>
      <c r="E37" s="367">
        <v>100</v>
      </c>
    </row>
    <row r="38" spans="2:5" ht="31.5">
      <c r="B38" s="356" t="s">
        <v>979</v>
      </c>
      <c r="C38" s="130" t="s">
        <v>980</v>
      </c>
      <c r="D38" s="367">
        <f>D39</f>
        <v>111</v>
      </c>
      <c r="E38" s="367">
        <f>E39</f>
        <v>115.5</v>
      </c>
    </row>
    <row r="39" spans="2:5" ht="31.5">
      <c r="B39" s="356" t="s">
        <v>981</v>
      </c>
      <c r="C39" s="130" t="s">
        <v>982</v>
      </c>
      <c r="D39" s="367">
        <v>111</v>
      </c>
      <c r="E39" s="359">
        <v>115.5</v>
      </c>
    </row>
    <row r="40" spans="2:5" ht="47.25">
      <c r="B40" s="368" t="s">
        <v>983</v>
      </c>
      <c r="C40" s="369" t="s">
        <v>984</v>
      </c>
      <c r="D40" s="367">
        <f>D41</f>
        <v>100</v>
      </c>
      <c r="E40" s="367">
        <f>E41</f>
        <v>100</v>
      </c>
    </row>
    <row r="41" spans="2:5" ht="34.5" customHeight="1">
      <c r="B41" s="368" t="s">
        <v>985</v>
      </c>
      <c r="C41" s="370" t="s">
        <v>720</v>
      </c>
      <c r="D41" s="367">
        <v>100</v>
      </c>
      <c r="E41" s="367">
        <v>100</v>
      </c>
    </row>
    <row r="42" spans="2:5" ht="47.25">
      <c r="B42" s="356" t="s">
        <v>986</v>
      </c>
      <c r="C42" s="130" t="s">
        <v>987</v>
      </c>
      <c r="D42" s="367">
        <f>D43+D44+D45+D46+D47</f>
        <v>1813</v>
      </c>
      <c r="E42" s="367">
        <f>E43+E44+E45+E46+E47</f>
        <v>1813</v>
      </c>
    </row>
    <row r="43" spans="2:5" ht="126" customHeight="1">
      <c r="B43" s="112" t="s">
        <v>988</v>
      </c>
      <c r="C43" s="112" t="s">
        <v>761</v>
      </c>
      <c r="D43" s="367">
        <v>800</v>
      </c>
      <c r="E43" s="359">
        <v>800</v>
      </c>
    </row>
    <row r="44" spans="2:5" ht="94.5">
      <c r="B44" s="117" t="s">
        <v>990</v>
      </c>
      <c r="C44" s="112" t="s">
        <v>710</v>
      </c>
      <c r="D44" s="367">
        <v>855</v>
      </c>
      <c r="E44" s="359">
        <v>855</v>
      </c>
    </row>
    <row r="45" spans="2:5" ht="64.5" customHeight="1">
      <c r="B45" s="373" t="s">
        <v>991</v>
      </c>
      <c r="C45" s="112" t="s">
        <v>711</v>
      </c>
      <c r="D45" s="367">
        <v>85</v>
      </c>
      <c r="E45" s="359">
        <v>85</v>
      </c>
    </row>
    <row r="46" spans="2:5" ht="125.25" customHeight="1">
      <c r="B46" s="262" t="s">
        <v>992</v>
      </c>
      <c r="C46" s="374" t="s">
        <v>714</v>
      </c>
      <c r="D46" s="367">
        <v>43</v>
      </c>
      <c r="E46" s="359">
        <v>43</v>
      </c>
    </row>
    <row r="47" spans="2:5" ht="126" customHeight="1">
      <c r="B47" s="262" t="s">
        <v>993</v>
      </c>
      <c r="C47" s="374" t="s">
        <v>715</v>
      </c>
      <c r="D47" s="367">
        <v>30</v>
      </c>
      <c r="E47" s="359">
        <v>30</v>
      </c>
    </row>
    <row r="48" spans="2:6" ht="31.5">
      <c r="B48" s="356" t="s">
        <v>994</v>
      </c>
      <c r="C48" s="358" t="s">
        <v>995</v>
      </c>
      <c r="D48" s="359">
        <f>D49+D51+D50</f>
        <v>1520</v>
      </c>
      <c r="E48" s="359">
        <f>E49+E51+E50</f>
        <v>1592</v>
      </c>
      <c r="F48" s="74"/>
    </row>
    <row r="49" spans="2:6" ht="119.25">
      <c r="B49" s="356" t="s">
        <v>996</v>
      </c>
      <c r="C49" s="361" t="s">
        <v>1054</v>
      </c>
      <c r="D49" s="359">
        <v>10</v>
      </c>
      <c r="E49" s="359">
        <v>10</v>
      </c>
      <c r="F49" s="74"/>
    </row>
    <row r="50" spans="2:6" ht="63">
      <c r="B50" s="356" t="s">
        <v>998</v>
      </c>
      <c r="C50" s="10" t="s">
        <v>999</v>
      </c>
      <c r="D50" s="359">
        <v>50</v>
      </c>
      <c r="E50" s="359">
        <v>50</v>
      </c>
      <c r="F50" s="74"/>
    </row>
    <row r="51" spans="2:6" ht="63">
      <c r="B51" s="356" t="s">
        <v>1000</v>
      </c>
      <c r="C51" s="130" t="s">
        <v>1055</v>
      </c>
      <c r="D51" s="359">
        <v>1460</v>
      </c>
      <c r="E51" s="359">
        <v>1532</v>
      </c>
      <c r="F51" s="74"/>
    </row>
    <row r="52" spans="2:5" ht="15.75">
      <c r="B52" s="396" t="s">
        <v>1002</v>
      </c>
      <c r="C52" s="400" t="s">
        <v>1003</v>
      </c>
      <c r="D52" s="397">
        <f>D53+D60+D55+D85</f>
        <v>381666.00000000006</v>
      </c>
      <c r="E52" s="397">
        <f>E53+E60+E55+E85</f>
        <v>382278.2</v>
      </c>
    </row>
    <row r="53" spans="2:5" ht="31.5">
      <c r="B53" s="356" t="s">
        <v>1004</v>
      </c>
      <c r="C53" s="352" t="s">
        <v>1005</v>
      </c>
      <c r="D53" s="359">
        <f>D54</f>
        <v>108740.3</v>
      </c>
      <c r="E53" s="359">
        <f>E54</f>
        <v>110683.6</v>
      </c>
    </row>
    <row r="54" spans="2:5" ht="47.25">
      <c r="B54" s="356" t="s">
        <v>1006</v>
      </c>
      <c r="C54" s="130" t="s">
        <v>1056</v>
      </c>
      <c r="D54" s="359">
        <v>108740.3</v>
      </c>
      <c r="E54" s="359">
        <v>110683.6</v>
      </c>
    </row>
    <row r="55" spans="2:5" ht="47.25">
      <c r="B55" s="356" t="s">
        <v>1008</v>
      </c>
      <c r="C55" s="130" t="s">
        <v>1009</v>
      </c>
      <c r="D55" s="359">
        <f>D56</f>
        <v>19029.399999999998</v>
      </c>
      <c r="E55" s="359">
        <f>E56</f>
        <v>18689.8</v>
      </c>
    </row>
    <row r="56" spans="2:5" ht="31.5">
      <c r="B56" s="356" t="s">
        <v>1010</v>
      </c>
      <c r="C56" s="130" t="s">
        <v>1011</v>
      </c>
      <c r="D56" s="359">
        <f>D57+D59+D58</f>
        <v>19029.399999999998</v>
      </c>
      <c r="E56" s="359">
        <f>E57+E59+E58</f>
        <v>18689.8</v>
      </c>
    </row>
    <row r="57" spans="2:5" ht="110.25">
      <c r="B57" s="356"/>
      <c r="C57" s="352" t="s">
        <v>1012</v>
      </c>
      <c r="D57" s="359">
        <v>13829.8</v>
      </c>
      <c r="E57" s="359">
        <v>13490.2</v>
      </c>
    </row>
    <row r="58" spans="2:5" ht="63">
      <c r="B58" s="356"/>
      <c r="C58" s="378" t="s">
        <v>1013</v>
      </c>
      <c r="D58" s="359">
        <v>122.2</v>
      </c>
      <c r="E58" s="359">
        <v>122.2</v>
      </c>
    </row>
    <row r="59" spans="2:5" ht="337.5" customHeight="1">
      <c r="B59" s="356"/>
      <c r="C59" s="378" t="s">
        <v>1014</v>
      </c>
      <c r="D59" s="359">
        <v>5077.4</v>
      </c>
      <c r="E59" s="359">
        <v>5077.4</v>
      </c>
    </row>
    <row r="60" spans="2:5" ht="31.5">
      <c r="B60" s="356" t="s">
        <v>1015</v>
      </c>
      <c r="C60" s="379" t="s">
        <v>1016</v>
      </c>
      <c r="D60" s="359">
        <f>D61+D62+D79+D80+D82+D83+D81</f>
        <v>253447.6</v>
      </c>
      <c r="E60" s="359">
        <f>E61+E62+E79+E80+E82+E83+E81</f>
        <v>252456.1</v>
      </c>
    </row>
    <row r="61" spans="2:5" ht="47.25">
      <c r="B61" s="253" t="s">
        <v>1017</v>
      </c>
      <c r="C61" s="254" t="s">
        <v>840</v>
      </c>
      <c r="D61" s="359">
        <v>3877.8</v>
      </c>
      <c r="E61" s="359">
        <v>3873.8</v>
      </c>
    </row>
    <row r="62" spans="2:5" ht="63">
      <c r="B62" s="356" t="s">
        <v>1018</v>
      </c>
      <c r="C62" s="381" t="s">
        <v>786</v>
      </c>
      <c r="D62" s="359">
        <f>D63+D64+D65+D66+D67+D68+D69+D70+D71+D72+D73+D75+D74+D76+D77+D78</f>
        <v>241441.30000000002</v>
      </c>
      <c r="E62" s="359">
        <f>E63+E64+E65+E66+E67+E68+E69+E70+E71+E72+E73+E75+E74+E76+E77+E78</f>
        <v>240220.7</v>
      </c>
    </row>
    <row r="63" spans="2:5" ht="63">
      <c r="B63" s="356"/>
      <c r="C63" s="352" t="s">
        <v>1019</v>
      </c>
      <c r="D63" s="359">
        <v>220555.3</v>
      </c>
      <c r="E63" s="359">
        <v>219429.1</v>
      </c>
    </row>
    <row r="64" spans="2:5" ht="43.5" customHeight="1">
      <c r="B64" s="356"/>
      <c r="C64" s="352" t="s">
        <v>1020</v>
      </c>
      <c r="D64" s="359">
        <v>3.9</v>
      </c>
      <c r="E64" s="359">
        <v>3.9</v>
      </c>
    </row>
    <row r="65" spans="2:5" ht="63">
      <c r="B65" s="356"/>
      <c r="C65" s="352" t="s">
        <v>1022</v>
      </c>
      <c r="D65" s="359">
        <v>881.1</v>
      </c>
      <c r="E65" s="359">
        <v>881.1</v>
      </c>
    </row>
    <row r="66" spans="2:5" ht="76.5" customHeight="1">
      <c r="B66" s="356"/>
      <c r="C66" s="352" t="s">
        <v>1021</v>
      </c>
      <c r="D66" s="359">
        <v>422.2</v>
      </c>
      <c r="E66" s="359">
        <v>423.5</v>
      </c>
    </row>
    <row r="67" spans="2:5" ht="108" customHeight="1">
      <c r="B67" s="356"/>
      <c r="C67" s="381" t="s">
        <v>1023</v>
      </c>
      <c r="D67" s="359">
        <v>9.4</v>
      </c>
      <c r="E67" s="359">
        <v>9.4</v>
      </c>
    </row>
    <row r="68" spans="2:5" ht="109.5" customHeight="1">
      <c r="B68" s="356"/>
      <c r="C68" s="381" t="s">
        <v>1024</v>
      </c>
      <c r="D68" s="359">
        <v>1.2</v>
      </c>
      <c r="E68" s="359">
        <v>1.2</v>
      </c>
    </row>
    <row r="69" spans="2:5" ht="124.5" customHeight="1">
      <c r="B69" s="356"/>
      <c r="C69" s="382" t="s">
        <v>1025</v>
      </c>
      <c r="D69" s="359">
        <v>7168.8</v>
      </c>
      <c r="E69" s="359">
        <v>7168.8</v>
      </c>
    </row>
    <row r="70" spans="2:5" ht="108" customHeight="1">
      <c r="B70" s="356"/>
      <c r="C70" s="382" t="s">
        <v>1026</v>
      </c>
      <c r="D70" s="359">
        <v>286.7</v>
      </c>
      <c r="E70" s="359">
        <v>286.7</v>
      </c>
    </row>
    <row r="71" spans="2:5" ht="45.75" customHeight="1">
      <c r="B71" s="356"/>
      <c r="C71" s="352" t="s">
        <v>1027</v>
      </c>
      <c r="D71" s="359">
        <v>3738.8</v>
      </c>
      <c r="E71" s="359">
        <v>3738.8</v>
      </c>
    </row>
    <row r="72" spans="2:5" ht="60.75" customHeight="1">
      <c r="B72" s="356"/>
      <c r="C72" s="383" t="s">
        <v>1028</v>
      </c>
      <c r="D72" s="359">
        <v>395.1</v>
      </c>
      <c r="E72" s="359">
        <v>395.1</v>
      </c>
    </row>
    <row r="73" spans="2:5" ht="60" customHeight="1">
      <c r="B73" s="356"/>
      <c r="C73" s="383" t="s">
        <v>1029</v>
      </c>
      <c r="D73" s="359">
        <v>156.3</v>
      </c>
      <c r="E73" s="359">
        <v>128.5</v>
      </c>
    </row>
    <row r="74" spans="2:5" ht="94.5">
      <c r="B74" s="356"/>
      <c r="C74" s="383" t="s">
        <v>1030</v>
      </c>
      <c r="D74" s="359">
        <v>1.6</v>
      </c>
      <c r="E74" s="359">
        <v>1.3</v>
      </c>
    </row>
    <row r="75" spans="2:5" ht="65.25" customHeight="1">
      <c r="B75" s="356"/>
      <c r="C75" s="383" t="s">
        <v>1031</v>
      </c>
      <c r="D75" s="359">
        <v>43.7</v>
      </c>
      <c r="E75" s="359">
        <v>43.7</v>
      </c>
    </row>
    <row r="76" spans="2:5" ht="123.75" customHeight="1">
      <c r="B76" s="356"/>
      <c r="C76" s="383" t="s">
        <v>1032</v>
      </c>
      <c r="D76" s="359">
        <v>7516.6</v>
      </c>
      <c r="E76" s="359">
        <v>7443.3</v>
      </c>
    </row>
    <row r="77" spans="2:5" ht="94.5">
      <c r="B77" s="356"/>
      <c r="C77" s="383" t="s">
        <v>1033</v>
      </c>
      <c r="D77" s="359">
        <v>109.7</v>
      </c>
      <c r="E77" s="359">
        <v>109.7</v>
      </c>
    </row>
    <row r="78" spans="2:5" ht="124.5" customHeight="1">
      <c r="B78" s="356"/>
      <c r="C78" s="381" t="s">
        <v>1034</v>
      </c>
      <c r="D78" s="359">
        <v>150.9</v>
      </c>
      <c r="E78" s="359">
        <v>156.6</v>
      </c>
    </row>
    <row r="79" spans="2:7" ht="126">
      <c r="B79" s="356" t="s">
        <v>1035</v>
      </c>
      <c r="C79" s="381" t="s">
        <v>1057</v>
      </c>
      <c r="D79" s="359">
        <f>4362.5-150.9</f>
        <v>4211.6</v>
      </c>
      <c r="E79" s="359">
        <f>4524.8-156.6</f>
        <v>4368.2</v>
      </c>
      <c r="G79" t="s">
        <v>1060</v>
      </c>
    </row>
    <row r="80" spans="2:5" ht="94.5">
      <c r="B80" s="339" t="s">
        <v>1058</v>
      </c>
      <c r="C80" s="383" t="s">
        <v>1059</v>
      </c>
      <c r="D80" s="359">
        <v>2211</v>
      </c>
      <c r="E80" s="359">
        <v>2284.3</v>
      </c>
    </row>
    <row r="81" spans="2:5" ht="94.5">
      <c r="B81" s="339" t="s">
        <v>1037</v>
      </c>
      <c r="C81" s="254" t="s">
        <v>792</v>
      </c>
      <c r="D81" s="359">
        <v>3.1</v>
      </c>
      <c r="E81" s="359">
        <v>5.1</v>
      </c>
    </row>
    <row r="82" spans="2:5" ht="45" customHeight="1">
      <c r="B82" s="339" t="s">
        <v>1038</v>
      </c>
      <c r="C82" s="384" t="s">
        <v>1039</v>
      </c>
      <c r="D82" s="359">
        <v>1596</v>
      </c>
      <c r="E82" s="359">
        <v>1596</v>
      </c>
    </row>
    <row r="83" spans="2:5" ht="33.75" customHeight="1">
      <c r="B83" s="253" t="s">
        <v>1040</v>
      </c>
      <c r="C83" s="254" t="s">
        <v>802</v>
      </c>
      <c r="D83" s="359">
        <f>D84</f>
        <v>106.8</v>
      </c>
      <c r="E83" s="359">
        <f>E84</f>
        <v>108</v>
      </c>
    </row>
    <row r="84" spans="2:5" ht="81" customHeight="1">
      <c r="B84" s="339"/>
      <c r="C84" s="385" t="s">
        <v>1041</v>
      </c>
      <c r="D84" s="359">
        <v>106.8</v>
      </c>
      <c r="E84" s="359">
        <v>108</v>
      </c>
    </row>
    <row r="85" spans="2:5" ht="15.75">
      <c r="B85" s="386" t="s">
        <v>1042</v>
      </c>
      <c r="C85" s="387" t="s">
        <v>1043</v>
      </c>
      <c r="D85" s="341">
        <f>D86</f>
        <v>448.70000000000005</v>
      </c>
      <c r="E85" s="341">
        <f>E86</f>
        <v>448.70000000000005</v>
      </c>
    </row>
    <row r="86" spans="2:5" ht="96.75" customHeight="1">
      <c r="B86" s="386" t="s">
        <v>1044</v>
      </c>
      <c r="C86" s="387" t="s">
        <v>1045</v>
      </c>
      <c r="D86" s="388">
        <f>D87+D88+D89</f>
        <v>448.70000000000005</v>
      </c>
      <c r="E86" s="388">
        <f>E87+E88+E89</f>
        <v>448.70000000000005</v>
      </c>
    </row>
    <row r="87" spans="2:5" ht="18.75">
      <c r="B87" s="386"/>
      <c r="C87" s="387" t="s">
        <v>1047</v>
      </c>
      <c r="D87" s="388">
        <v>347.8</v>
      </c>
      <c r="E87" s="401">
        <v>347.8</v>
      </c>
    </row>
    <row r="88" spans="2:5" ht="18.75">
      <c r="B88" s="386"/>
      <c r="C88" s="387" t="s">
        <v>906</v>
      </c>
      <c r="D88" s="388">
        <v>53.1</v>
      </c>
      <c r="E88" s="401">
        <v>53.1</v>
      </c>
    </row>
    <row r="89" spans="2:5" ht="18.75">
      <c r="B89" s="386"/>
      <c r="C89" s="387" t="s">
        <v>1048</v>
      </c>
      <c r="D89" s="388">
        <v>47.8</v>
      </c>
      <c r="E89" s="401">
        <v>47.8</v>
      </c>
    </row>
  </sheetData>
  <sheetProtection/>
  <mergeCells count="5">
    <mergeCell ref="C1:E1"/>
    <mergeCell ref="C2:E2"/>
    <mergeCell ref="C3:E3"/>
    <mergeCell ref="C4:E4"/>
    <mergeCell ref="B6:E6"/>
  </mergeCells>
  <printOptions/>
  <pageMargins left="0.38" right="0.15748031496062992" top="0.15748031496062992" bottom="0.1968503937007874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6"/>
  <sheetViews>
    <sheetView view="pageBreakPreview" zoomScaleSheetLayoutView="100" zoomScalePageLayoutView="75" workbookViewId="0" topLeftCell="A1">
      <selection activeCell="C6" sqref="C6"/>
    </sheetView>
  </sheetViews>
  <sheetFormatPr defaultColWidth="9.00390625" defaultRowHeight="12.75"/>
  <cols>
    <col min="1" max="1" width="14.375" style="133" customWidth="1"/>
    <col min="2" max="2" width="5.375" style="134" customWidth="1"/>
    <col min="3" max="3" width="67.375" style="134" customWidth="1"/>
    <col min="4" max="4" width="13.625" style="169" customWidth="1"/>
    <col min="5" max="16384" width="9.125" style="134" customWidth="1"/>
  </cols>
  <sheetData>
    <row r="1" spans="3:4" ht="15">
      <c r="C1" s="449" t="s">
        <v>188</v>
      </c>
      <c r="D1" s="449"/>
    </row>
    <row r="2" spans="3:4" ht="15">
      <c r="C2" s="450" t="s">
        <v>189</v>
      </c>
      <c r="D2" s="450"/>
    </row>
    <row r="3" spans="3:4" ht="15">
      <c r="C3" s="450" t="s">
        <v>82</v>
      </c>
      <c r="D3" s="450"/>
    </row>
    <row r="4" spans="3:4" ht="15">
      <c r="C4" s="450" t="s">
        <v>1061</v>
      </c>
      <c r="D4" s="450"/>
    </row>
    <row r="5" spans="3:4" ht="15">
      <c r="C5" s="135"/>
      <c r="D5" s="135"/>
    </row>
    <row r="6" spans="3:4" ht="15">
      <c r="C6" s="135"/>
      <c r="D6" s="136"/>
    </row>
    <row r="7" spans="1:4" ht="52.5" customHeight="1">
      <c r="A7" s="451" t="s">
        <v>190</v>
      </c>
      <c r="B7" s="451"/>
      <c r="C7" s="451"/>
      <c r="D7" s="451"/>
    </row>
    <row r="8" spans="2:4" ht="14.25">
      <c r="B8" s="137"/>
      <c r="C8" s="137"/>
      <c r="D8" s="138"/>
    </row>
    <row r="9" spans="1:4" ht="18" customHeight="1">
      <c r="A9" s="139" t="s">
        <v>191</v>
      </c>
      <c r="B9" s="139" t="s">
        <v>192</v>
      </c>
      <c r="C9" s="139" t="s">
        <v>193</v>
      </c>
      <c r="D9" s="139" t="s">
        <v>3</v>
      </c>
    </row>
    <row r="10" spans="1:4" ht="14.25" customHeight="1">
      <c r="A10" s="140">
        <v>1</v>
      </c>
      <c r="B10" s="140">
        <v>2</v>
      </c>
      <c r="C10" s="140">
        <v>3</v>
      </c>
      <c r="D10" s="140">
        <v>4</v>
      </c>
    </row>
    <row r="11" spans="1:4" ht="36.75" customHeight="1">
      <c r="A11" s="144" t="s">
        <v>194</v>
      </c>
      <c r="B11" s="197"/>
      <c r="C11" s="198" t="s">
        <v>195</v>
      </c>
      <c r="D11" s="109">
        <f>D12+D24+D35+D54</f>
        <v>15155.7</v>
      </c>
    </row>
    <row r="12" spans="1:4" ht="19.5" customHeight="1">
      <c r="A12" s="144" t="s">
        <v>196</v>
      </c>
      <c r="B12" s="197"/>
      <c r="C12" s="198" t="s">
        <v>197</v>
      </c>
      <c r="D12" s="109">
        <f>D13+D16+D21</f>
        <v>13435.900000000001</v>
      </c>
    </row>
    <row r="13" spans="1:4" ht="42.75" customHeight="1">
      <c r="A13" s="144" t="s">
        <v>198</v>
      </c>
      <c r="B13" s="294"/>
      <c r="C13" s="294" t="s">
        <v>199</v>
      </c>
      <c r="D13" s="109">
        <f>D14</f>
        <v>13109.2</v>
      </c>
    </row>
    <row r="14" spans="1:4" ht="32.25" customHeight="1">
      <c r="A14" s="144" t="s">
        <v>200</v>
      </c>
      <c r="B14" s="146"/>
      <c r="C14" s="146" t="s">
        <v>201</v>
      </c>
      <c r="D14" s="109">
        <f>D15</f>
        <v>13109.2</v>
      </c>
    </row>
    <row r="15" spans="1:4" ht="39" customHeight="1">
      <c r="A15" s="144"/>
      <c r="B15" s="148" t="s">
        <v>202</v>
      </c>
      <c r="C15" s="295" t="s">
        <v>203</v>
      </c>
      <c r="D15" s="109">
        <v>13109.2</v>
      </c>
    </row>
    <row r="16" spans="1:4" ht="48" customHeight="1">
      <c r="A16" s="144" t="s">
        <v>204</v>
      </c>
      <c r="B16" s="294"/>
      <c r="C16" s="294" t="s">
        <v>205</v>
      </c>
      <c r="D16" s="109">
        <f>D17+D19</f>
        <v>40</v>
      </c>
    </row>
    <row r="17" spans="1:4" ht="39" customHeight="1">
      <c r="A17" s="144" t="s">
        <v>206</v>
      </c>
      <c r="B17" s="151"/>
      <c r="C17" s="151" t="s">
        <v>207</v>
      </c>
      <c r="D17" s="109">
        <f>D18</f>
        <v>15</v>
      </c>
    </row>
    <row r="18" spans="1:4" ht="39" customHeight="1">
      <c r="A18" s="144"/>
      <c r="B18" s="148" t="s">
        <v>202</v>
      </c>
      <c r="C18" s="295" t="s">
        <v>203</v>
      </c>
      <c r="D18" s="109">
        <v>15</v>
      </c>
    </row>
    <row r="19" spans="1:4" ht="37.5" customHeight="1">
      <c r="A19" s="144" t="s">
        <v>208</v>
      </c>
      <c r="B19" s="151"/>
      <c r="C19" s="151" t="s">
        <v>209</v>
      </c>
      <c r="D19" s="109">
        <f>D20</f>
        <v>25</v>
      </c>
    </row>
    <row r="20" spans="1:4" ht="40.5" customHeight="1">
      <c r="A20" s="144"/>
      <c r="B20" s="148" t="s">
        <v>202</v>
      </c>
      <c r="C20" s="295" t="s">
        <v>203</v>
      </c>
      <c r="D20" s="109">
        <v>25</v>
      </c>
    </row>
    <row r="21" spans="1:4" ht="82.5" customHeight="1">
      <c r="A21" s="144" t="s">
        <v>210</v>
      </c>
      <c r="B21" s="148"/>
      <c r="C21" s="295" t="s">
        <v>211</v>
      </c>
      <c r="D21" s="109">
        <f>D22</f>
        <v>286.7</v>
      </c>
    </row>
    <row r="22" spans="1:4" ht="80.25" customHeight="1">
      <c r="A22" s="144" t="s">
        <v>212</v>
      </c>
      <c r="B22" s="148"/>
      <c r="C22" s="295" t="s">
        <v>213</v>
      </c>
      <c r="D22" s="109">
        <f>D23</f>
        <v>286.7</v>
      </c>
    </row>
    <row r="23" spans="1:4" ht="40.5" customHeight="1">
      <c r="A23" s="144"/>
      <c r="B23" s="148" t="s">
        <v>202</v>
      </c>
      <c r="C23" s="295" t="s">
        <v>203</v>
      </c>
      <c r="D23" s="109">
        <v>286.7</v>
      </c>
    </row>
    <row r="24" spans="1:4" ht="18.75" customHeight="1">
      <c r="A24" s="144" t="s">
        <v>214</v>
      </c>
      <c r="B24" s="402"/>
      <c r="C24" s="402" t="s">
        <v>215</v>
      </c>
      <c r="D24" s="141">
        <f>D25+D30</f>
        <v>905</v>
      </c>
    </row>
    <row r="25" spans="1:4" ht="36" customHeight="1">
      <c r="A25" s="144" t="s">
        <v>216</v>
      </c>
      <c r="B25" s="294"/>
      <c r="C25" s="294" t="s">
        <v>217</v>
      </c>
      <c r="D25" s="141">
        <f>D26+D28</f>
        <v>830</v>
      </c>
    </row>
    <row r="26" spans="1:4" ht="36" customHeight="1">
      <c r="A26" s="144" t="s">
        <v>218</v>
      </c>
      <c r="B26" s="151"/>
      <c r="C26" s="151" t="s">
        <v>219</v>
      </c>
      <c r="D26" s="141">
        <f>D27</f>
        <v>800</v>
      </c>
    </row>
    <row r="27" spans="1:4" ht="33" customHeight="1">
      <c r="A27" s="144"/>
      <c r="B27" s="148" t="s">
        <v>202</v>
      </c>
      <c r="C27" s="295" t="s">
        <v>203</v>
      </c>
      <c r="D27" s="141">
        <v>800</v>
      </c>
    </row>
    <row r="28" spans="1:4" ht="33" customHeight="1">
      <c r="A28" s="144" t="s">
        <v>220</v>
      </c>
      <c r="B28" s="151"/>
      <c r="C28" s="151" t="s">
        <v>221</v>
      </c>
      <c r="D28" s="141">
        <f>D29</f>
        <v>30</v>
      </c>
    </row>
    <row r="29" spans="1:4" ht="30" customHeight="1">
      <c r="A29" s="144"/>
      <c r="B29" s="148" t="s">
        <v>202</v>
      </c>
      <c r="C29" s="295" t="s">
        <v>203</v>
      </c>
      <c r="D29" s="141">
        <v>30</v>
      </c>
    </row>
    <row r="30" spans="1:4" ht="33" customHeight="1">
      <c r="A30" s="144" t="s">
        <v>222</v>
      </c>
      <c r="B30" s="294"/>
      <c r="C30" s="294" t="s">
        <v>223</v>
      </c>
      <c r="D30" s="141">
        <f>D31+D33</f>
        <v>75</v>
      </c>
    </row>
    <row r="31" spans="1:4" ht="33" customHeight="1">
      <c r="A31" s="144" t="s">
        <v>224</v>
      </c>
      <c r="B31" s="294"/>
      <c r="C31" s="151" t="s">
        <v>225</v>
      </c>
      <c r="D31" s="141">
        <f>D32</f>
        <v>25</v>
      </c>
    </row>
    <row r="32" spans="1:4" ht="35.25" customHeight="1">
      <c r="A32" s="144"/>
      <c r="B32" s="103" t="s">
        <v>202</v>
      </c>
      <c r="C32" s="295" t="s">
        <v>203</v>
      </c>
      <c r="D32" s="141">
        <v>25</v>
      </c>
    </row>
    <row r="33" spans="1:4" ht="35.25" customHeight="1">
      <c r="A33" s="144" t="s">
        <v>226</v>
      </c>
      <c r="B33" s="151"/>
      <c r="C33" s="151" t="s">
        <v>227</v>
      </c>
      <c r="D33" s="141">
        <f>D34</f>
        <v>50</v>
      </c>
    </row>
    <row r="34" spans="1:4" ht="35.25" customHeight="1">
      <c r="A34" s="144"/>
      <c r="B34" s="148" t="s">
        <v>202</v>
      </c>
      <c r="C34" s="295" t="s">
        <v>203</v>
      </c>
      <c r="D34" s="141">
        <v>50</v>
      </c>
    </row>
    <row r="35" spans="1:4" ht="20.25" customHeight="1">
      <c r="A35" s="144" t="s">
        <v>228</v>
      </c>
      <c r="B35" s="402"/>
      <c r="C35" s="402" t="s">
        <v>229</v>
      </c>
      <c r="D35" s="141">
        <f>D36+D41+D46+D51</f>
        <v>735</v>
      </c>
    </row>
    <row r="36" spans="1:4" ht="35.25" customHeight="1">
      <c r="A36" s="144" t="s">
        <v>230</v>
      </c>
      <c r="B36" s="145"/>
      <c r="C36" s="145" t="s">
        <v>231</v>
      </c>
      <c r="D36" s="141">
        <f>D37+D39</f>
        <v>30</v>
      </c>
    </row>
    <row r="37" spans="1:4" ht="35.25" customHeight="1">
      <c r="A37" s="144" t="s">
        <v>232</v>
      </c>
      <c r="B37" s="146"/>
      <c r="C37" s="146" t="s">
        <v>233</v>
      </c>
      <c r="D37" s="141">
        <f>D38</f>
        <v>20</v>
      </c>
    </row>
    <row r="38" spans="1:4" ht="35.25" customHeight="1">
      <c r="A38" s="144"/>
      <c r="B38" s="148" t="s">
        <v>202</v>
      </c>
      <c r="C38" s="295" t="s">
        <v>203</v>
      </c>
      <c r="D38" s="141">
        <v>20</v>
      </c>
    </row>
    <row r="39" spans="1:4" ht="35.25" customHeight="1">
      <c r="A39" s="144" t="s">
        <v>234</v>
      </c>
      <c r="B39" s="146"/>
      <c r="C39" s="146" t="s">
        <v>235</v>
      </c>
      <c r="D39" s="141">
        <f>D40</f>
        <v>10</v>
      </c>
    </row>
    <row r="40" spans="1:4" ht="35.25" customHeight="1">
      <c r="A40" s="144"/>
      <c r="B40" s="148" t="s">
        <v>202</v>
      </c>
      <c r="C40" s="295" t="s">
        <v>203</v>
      </c>
      <c r="D40" s="141">
        <v>10</v>
      </c>
    </row>
    <row r="41" spans="1:4" ht="35.25" customHeight="1">
      <c r="A41" s="144" t="s">
        <v>236</v>
      </c>
      <c r="B41" s="145"/>
      <c r="C41" s="145" t="s">
        <v>237</v>
      </c>
      <c r="D41" s="141">
        <f>D42+D44</f>
        <v>70</v>
      </c>
    </row>
    <row r="42" spans="1:4" ht="35.25" customHeight="1">
      <c r="A42" s="144" t="s">
        <v>238</v>
      </c>
      <c r="B42" s="146"/>
      <c r="C42" s="146" t="s">
        <v>239</v>
      </c>
      <c r="D42" s="141">
        <f>D43</f>
        <v>30</v>
      </c>
    </row>
    <row r="43" spans="1:4" ht="35.25" customHeight="1">
      <c r="A43" s="144"/>
      <c r="B43" s="148" t="s">
        <v>202</v>
      </c>
      <c r="C43" s="295" t="s">
        <v>203</v>
      </c>
      <c r="D43" s="141">
        <v>30</v>
      </c>
    </row>
    <row r="44" spans="1:4" ht="35.25" customHeight="1">
      <c r="A44" s="144" t="s">
        <v>240</v>
      </c>
      <c r="B44" s="146"/>
      <c r="C44" s="146" t="s">
        <v>241</v>
      </c>
      <c r="D44" s="141">
        <f>D45</f>
        <v>40</v>
      </c>
    </row>
    <row r="45" spans="1:4" ht="35.25" customHeight="1">
      <c r="A45" s="144"/>
      <c r="B45" s="148" t="s">
        <v>202</v>
      </c>
      <c r="C45" s="295" t="s">
        <v>203</v>
      </c>
      <c r="D45" s="141">
        <v>40</v>
      </c>
    </row>
    <row r="46" spans="1:4" ht="38.25" customHeight="1">
      <c r="A46" s="144" t="s">
        <v>242</v>
      </c>
      <c r="B46" s="145"/>
      <c r="C46" s="145" t="s">
        <v>243</v>
      </c>
      <c r="D46" s="141">
        <f>D47+D49</f>
        <v>175</v>
      </c>
    </row>
    <row r="47" spans="1:4" ht="48" customHeight="1">
      <c r="A47" s="144" t="s">
        <v>244</v>
      </c>
      <c r="B47" s="146"/>
      <c r="C47" s="146" t="s">
        <v>245</v>
      </c>
      <c r="D47" s="141">
        <f>D48</f>
        <v>155</v>
      </c>
    </row>
    <row r="48" spans="1:4" ht="43.5" customHeight="1">
      <c r="A48" s="144"/>
      <c r="B48" s="148" t="s">
        <v>202</v>
      </c>
      <c r="C48" s="295" t="s">
        <v>203</v>
      </c>
      <c r="D48" s="141">
        <v>155</v>
      </c>
    </row>
    <row r="49" spans="1:4" ht="35.25" customHeight="1">
      <c r="A49" s="144" t="s">
        <v>246</v>
      </c>
      <c r="B49" s="146"/>
      <c r="C49" s="146" t="s">
        <v>247</v>
      </c>
      <c r="D49" s="141">
        <f>D50</f>
        <v>20</v>
      </c>
    </row>
    <row r="50" spans="1:4" ht="35.25" customHeight="1">
      <c r="A50" s="144"/>
      <c r="B50" s="148" t="s">
        <v>202</v>
      </c>
      <c r="C50" s="295" t="s">
        <v>203</v>
      </c>
      <c r="D50" s="141">
        <v>20</v>
      </c>
    </row>
    <row r="51" spans="1:4" ht="35.25" customHeight="1">
      <c r="A51" s="144" t="s">
        <v>894</v>
      </c>
      <c r="B51" s="145"/>
      <c r="C51" s="145" t="s">
        <v>895</v>
      </c>
      <c r="D51" s="141">
        <f>D52</f>
        <v>460</v>
      </c>
    </row>
    <row r="52" spans="1:4" ht="20.25" customHeight="1">
      <c r="A52" s="144" t="s">
        <v>896</v>
      </c>
      <c r="B52" s="146"/>
      <c r="C52" s="146" t="s">
        <v>897</v>
      </c>
      <c r="D52" s="141">
        <f>D53</f>
        <v>460</v>
      </c>
    </row>
    <row r="53" spans="1:4" ht="21" customHeight="1">
      <c r="A53" s="144"/>
      <c r="B53" s="148" t="s">
        <v>396</v>
      </c>
      <c r="C53" s="160" t="s">
        <v>397</v>
      </c>
      <c r="D53" s="141">
        <v>460</v>
      </c>
    </row>
    <row r="54" spans="1:4" ht="20.25" customHeight="1">
      <c r="A54" s="144" t="s">
        <v>248</v>
      </c>
      <c r="B54" s="156"/>
      <c r="C54" s="156" t="s">
        <v>249</v>
      </c>
      <c r="D54" s="141">
        <f>D55</f>
        <v>79.8</v>
      </c>
    </row>
    <row r="55" spans="1:4" ht="35.25" customHeight="1">
      <c r="A55" s="144" t="s">
        <v>250</v>
      </c>
      <c r="B55" s="145"/>
      <c r="C55" s="145" t="s">
        <v>251</v>
      </c>
      <c r="D55" s="141">
        <f>D56+D58</f>
        <v>79.8</v>
      </c>
    </row>
    <row r="56" spans="1:4" ht="35.25" customHeight="1">
      <c r="A56" s="144" t="s">
        <v>252</v>
      </c>
      <c r="B56" s="146"/>
      <c r="C56" s="146" t="s">
        <v>253</v>
      </c>
      <c r="D56" s="141">
        <f>D57</f>
        <v>20</v>
      </c>
    </row>
    <row r="57" spans="1:4" ht="25.5" customHeight="1">
      <c r="A57" s="144"/>
      <c r="B57" s="148" t="s">
        <v>396</v>
      </c>
      <c r="C57" s="160" t="s">
        <v>397</v>
      </c>
      <c r="D57" s="141">
        <v>20</v>
      </c>
    </row>
    <row r="58" spans="1:4" ht="35.25" customHeight="1">
      <c r="A58" s="144" t="s">
        <v>254</v>
      </c>
      <c r="B58" s="146"/>
      <c r="C58" s="146" t="s">
        <v>255</v>
      </c>
      <c r="D58" s="141">
        <f>D59</f>
        <v>59.8</v>
      </c>
    </row>
    <row r="59" spans="1:4" ht="35.25" customHeight="1">
      <c r="A59" s="144"/>
      <c r="B59" s="148" t="s">
        <v>256</v>
      </c>
      <c r="C59" s="160" t="s">
        <v>257</v>
      </c>
      <c r="D59" s="141">
        <v>59.8</v>
      </c>
    </row>
    <row r="60" spans="1:4" ht="33.75" customHeight="1">
      <c r="A60" s="144" t="s">
        <v>258</v>
      </c>
      <c r="B60" s="403"/>
      <c r="C60" s="152" t="s">
        <v>259</v>
      </c>
      <c r="D60" s="109">
        <f>D61+D71+D80</f>
        <v>6437.2</v>
      </c>
    </row>
    <row r="61" spans="1:4" ht="22.5" customHeight="1">
      <c r="A61" s="144" t="s">
        <v>260</v>
      </c>
      <c r="B61" s="145"/>
      <c r="C61" s="145" t="s">
        <v>261</v>
      </c>
      <c r="D61" s="109">
        <f>D65+D62+D68</f>
        <v>5826.2</v>
      </c>
    </row>
    <row r="62" spans="1:4" ht="34.5" customHeight="1">
      <c r="A62" s="144" t="s">
        <v>262</v>
      </c>
      <c r="B62" s="404"/>
      <c r="C62" s="404" t="s">
        <v>263</v>
      </c>
      <c r="D62" s="109">
        <f>D63</f>
        <v>5351.2</v>
      </c>
    </row>
    <row r="63" spans="1:4" ht="39.75" customHeight="1">
      <c r="A63" s="144" t="s">
        <v>264</v>
      </c>
      <c r="B63" s="146"/>
      <c r="C63" s="146" t="s">
        <v>201</v>
      </c>
      <c r="D63" s="109">
        <f>D64</f>
        <v>5351.2</v>
      </c>
    </row>
    <row r="64" spans="1:4" ht="36" customHeight="1">
      <c r="A64" s="144"/>
      <c r="B64" s="148" t="s">
        <v>202</v>
      </c>
      <c r="C64" s="149" t="s">
        <v>203</v>
      </c>
      <c r="D64" s="109">
        <v>5351.2</v>
      </c>
    </row>
    <row r="65" spans="1:4" ht="45" customHeight="1">
      <c r="A65" s="144" t="s">
        <v>265</v>
      </c>
      <c r="B65" s="145"/>
      <c r="C65" s="145" t="s">
        <v>266</v>
      </c>
      <c r="D65" s="109">
        <f>D66</f>
        <v>430</v>
      </c>
    </row>
    <row r="66" spans="1:4" ht="36" customHeight="1">
      <c r="A66" s="144" t="s">
        <v>267</v>
      </c>
      <c r="B66" s="151"/>
      <c r="C66" s="152" t="s">
        <v>268</v>
      </c>
      <c r="D66" s="109">
        <f>D67</f>
        <v>430</v>
      </c>
    </row>
    <row r="67" spans="1:4" ht="35.25" customHeight="1">
      <c r="A67" s="144"/>
      <c r="B67" s="148" t="s">
        <v>202</v>
      </c>
      <c r="C67" s="149" t="s">
        <v>203</v>
      </c>
      <c r="D67" s="109">
        <v>430</v>
      </c>
    </row>
    <row r="68" spans="1:4" ht="49.5" customHeight="1">
      <c r="A68" s="144" t="s">
        <v>269</v>
      </c>
      <c r="B68" s="404"/>
      <c r="C68" s="404" t="s">
        <v>270</v>
      </c>
      <c r="D68" s="109">
        <f>D69</f>
        <v>45</v>
      </c>
    </row>
    <row r="69" spans="1:4" ht="35.25" customHeight="1">
      <c r="A69" s="144" t="s">
        <v>271</v>
      </c>
      <c r="B69" s="151"/>
      <c r="C69" s="151" t="s">
        <v>272</v>
      </c>
      <c r="D69" s="109">
        <f>D70</f>
        <v>45</v>
      </c>
    </row>
    <row r="70" spans="1:4" ht="35.25" customHeight="1">
      <c r="A70" s="144"/>
      <c r="B70" s="148" t="s">
        <v>202</v>
      </c>
      <c r="C70" s="149" t="s">
        <v>203</v>
      </c>
      <c r="D70" s="109">
        <v>45</v>
      </c>
    </row>
    <row r="71" spans="1:4" ht="36" customHeight="1">
      <c r="A71" s="144" t="s">
        <v>273</v>
      </c>
      <c r="B71" s="145"/>
      <c r="C71" s="145" t="s">
        <v>274</v>
      </c>
      <c r="D71" s="109">
        <f>D72+D77</f>
        <v>525</v>
      </c>
    </row>
    <row r="72" spans="1:4" ht="48.75" customHeight="1">
      <c r="A72" s="144" t="s">
        <v>275</v>
      </c>
      <c r="B72" s="145"/>
      <c r="C72" s="145" t="s">
        <v>276</v>
      </c>
      <c r="D72" s="109">
        <f>D73+D75</f>
        <v>495</v>
      </c>
    </row>
    <row r="73" spans="1:4" ht="30.75" customHeight="1">
      <c r="A73" s="144" t="s">
        <v>277</v>
      </c>
      <c r="B73" s="151"/>
      <c r="C73" s="151" t="s">
        <v>278</v>
      </c>
      <c r="D73" s="109">
        <f>D74</f>
        <v>450</v>
      </c>
    </row>
    <row r="74" spans="1:4" ht="35.25" customHeight="1">
      <c r="A74" s="144"/>
      <c r="B74" s="148" t="s">
        <v>202</v>
      </c>
      <c r="C74" s="149" t="s">
        <v>203</v>
      </c>
      <c r="D74" s="109">
        <v>450</v>
      </c>
    </row>
    <row r="75" spans="1:4" ht="35.25" customHeight="1">
      <c r="A75" s="144" t="s">
        <v>279</v>
      </c>
      <c r="B75" s="151"/>
      <c r="C75" s="151" t="s">
        <v>280</v>
      </c>
      <c r="D75" s="109">
        <f>D76</f>
        <v>45</v>
      </c>
    </row>
    <row r="76" spans="1:4" ht="35.25" customHeight="1">
      <c r="A76" s="144"/>
      <c r="B76" s="148" t="s">
        <v>202</v>
      </c>
      <c r="C76" s="149" t="s">
        <v>203</v>
      </c>
      <c r="D76" s="109">
        <v>45</v>
      </c>
    </row>
    <row r="77" spans="1:4" ht="33.75" customHeight="1">
      <c r="A77" s="144" t="s">
        <v>281</v>
      </c>
      <c r="B77" s="145"/>
      <c r="C77" s="145" t="s">
        <v>282</v>
      </c>
      <c r="D77" s="109">
        <f>D78</f>
        <v>30</v>
      </c>
    </row>
    <row r="78" spans="1:4" ht="33.75" customHeight="1">
      <c r="A78" s="144" t="s">
        <v>283</v>
      </c>
      <c r="B78" s="151"/>
      <c r="C78" s="151" t="s">
        <v>284</v>
      </c>
      <c r="D78" s="109">
        <f>D79</f>
        <v>30</v>
      </c>
    </row>
    <row r="79" spans="1:4" ht="36" customHeight="1">
      <c r="A79" s="144"/>
      <c r="B79" s="148" t="s">
        <v>202</v>
      </c>
      <c r="C79" s="149" t="s">
        <v>203</v>
      </c>
      <c r="D79" s="109">
        <v>30</v>
      </c>
    </row>
    <row r="80" spans="1:4" ht="41.25" customHeight="1">
      <c r="A80" s="144" t="s">
        <v>285</v>
      </c>
      <c r="B80" s="145"/>
      <c r="C80" s="145" t="s">
        <v>286</v>
      </c>
      <c r="D80" s="109">
        <f>D81+D86</f>
        <v>86</v>
      </c>
    </row>
    <row r="81" spans="1:4" ht="47.25" customHeight="1">
      <c r="A81" s="144" t="s">
        <v>287</v>
      </c>
      <c r="B81" s="145"/>
      <c r="C81" s="145" t="s">
        <v>288</v>
      </c>
      <c r="D81" s="109">
        <f>D82+D84</f>
        <v>46</v>
      </c>
    </row>
    <row r="82" spans="1:4" ht="33" customHeight="1">
      <c r="A82" s="144" t="s">
        <v>289</v>
      </c>
      <c r="B82" s="151"/>
      <c r="C82" s="151" t="s">
        <v>290</v>
      </c>
      <c r="D82" s="109">
        <f>D83</f>
        <v>5</v>
      </c>
    </row>
    <row r="83" spans="1:4" ht="37.5" customHeight="1">
      <c r="A83" s="405"/>
      <c r="B83" s="148" t="s">
        <v>202</v>
      </c>
      <c r="C83" s="149" t="s">
        <v>203</v>
      </c>
      <c r="D83" s="109">
        <v>5</v>
      </c>
    </row>
    <row r="84" spans="1:4" ht="31.5" customHeight="1">
      <c r="A84" s="144" t="s">
        <v>291</v>
      </c>
      <c r="B84" s="151"/>
      <c r="C84" s="151" t="s">
        <v>292</v>
      </c>
      <c r="D84" s="109">
        <f>D85</f>
        <v>41</v>
      </c>
    </row>
    <row r="85" spans="1:4" ht="37.5" customHeight="1">
      <c r="A85" s="405"/>
      <c r="B85" s="148" t="s">
        <v>202</v>
      </c>
      <c r="C85" s="149" t="s">
        <v>203</v>
      </c>
      <c r="D85" s="109">
        <v>41</v>
      </c>
    </row>
    <row r="86" spans="1:4" ht="36" customHeight="1">
      <c r="A86" s="144" t="s">
        <v>293</v>
      </c>
      <c r="B86" s="151"/>
      <c r="C86" s="151" t="s">
        <v>294</v>
      </c>
      <c r="D86" s="109">
        <f>D87</f>
        <v>40</v>
      </c>
    </row>
    <row r="87" spans="1:4" ht="36" customHeight="1">
      <c r="A87" s="144" t="s">
        <v>295</v>
      </c>
      <c r="B87" s="151"/>
      <c r="C87" s="151" t="s">
        <v>296</v>
      </c>
      <c r="D87" s="109">
        <f>D88</f>
        <v>40</v>
      </c>
    </row>
    <row r="88" spans="1:4" ht="41.25" customHeight="1">
      <c r="A88" s="405"/>
      <c r="B88" s="148" t="s">
        <v>202</v>
      </c>
      <c r="C88" s="149" t="s">
        <v>203</v>
      </c>
      <c r="D88" s="109">
        <v>40</v>
      </c>
    </row>
    <row r="89" spans="1:4" ht="36" customHeight="1">
      <c r="A89" s="144" t="s">
        <v>297</v>
      </c>
      <c r="B89" s="406"/>
      <c r="C89" s="406" t="s">
        <v>298</v>
      </c>
      <c r="D89" s="141">
        <f>D90</f>
        <v>171</v>
      </c>
    </row>
    <row r="90" spans="1:4" ht="39" customHeight="1">
      <c r="A90" s="144" t="s">
        <v>299</v>
      </c>
      <c r="B90" s="406"/>
      <c r="C90" s="402" t="s">
        <v>300</v>
      </c>
      <c r="D90" s="141">
        <f>D91+D94</f>
        <v>171</v>
      </c>
    </row>
    <row r="91" spans="1:4" ht="41.25" customHeight="1">
      <c r="A91" s="144" t="s">
        <v>301</v>
      </c>
      <c r="B91" s="145"/>
      <c r="C91" s="145" t="s">
        <v>302</v>
      </c>
      <c r="D91" s="141">
        <f>D92</f>
        <v>66</v>
      </c>
    </row>
    <row r="92" spans="1:4" ht="33.75" customHeight="1">
      <c r="A92" s="144" t="s">
        <v>303</v>
      </c>
      <c r="B92" s="151"/>
      <c r="C92" s="151" t="s">
        <v>304</v>
      </c>
      <c r="D92" s="141">
        <f>D93</f>
        <v>66</v>
      </c>
    </row>
    <row r="93" spans="1:4" ht="41.25" customHeight="1">
      <c r="A93" s="179"/>
      <c r="B93" s="148" t="s">
        <v>202</v>
      </c>
      <c r="C93" s="149" t="s">
        <v>203</v>
      </c>
      <c r="D93" s="141">
        <v>66</v>
      </c>
    </row>
    <row r="94" spans="1:4" ht="49.5" customHeight="1">
      <c r="A94" s="144" t="s">
        <v>305</v>
      </c>
      <c r="B94" s="145"/>
      <c r="C94" s="145" t="s">
        <v>306</v>
      </c>
      <c r="D94" s="141">
        <f>D95+D97</f>
        <v>105</v>
      </c>
    </row>
    <row r="95" spans="1:4" ht="24.75" customHeight="1">
      <c r="A95" s="144" t="s">
        <v>307</v>
      </c>
      <c r="B95" s="151"/>
      <c r="C95" s="151" t="s">
        <v>308</v>
      </c>
      <c r="D95" s="141">
        <f>D96</f>
        <v>65</v>
      </c>
    </row>
    <row r="96" spans="1:4" ht="36.75" customHeight="1">
      <c r="A96" s="179"/>
      <c r="B96" s="148" t="s">
        <v>202</v>
      </c>
      <c r="C96" s="149" t="s">
        <v>203</v>
      </c>
      <c r="D96" s="141">
        <v>65</v>
      </c>
    </row>
    <row r="97" spans="1:4" ht="47.25" customHeight="1">
      <c r="A97" s="144" t="s">
        <v>309</v>
      </c>
      <c r="B97" s="151"/>
      <c r="C97" s="151" t="s">
        <v>310</v>
      </c>
      <c r="D97" s="141">
        <f>D98</f>
        <v>40</v>
      </c>
    </row>
    <row r="98" spans="1:4" ht="41.25" customHeight="1">
      <c r="A98" s="179"/>
      <c r="B98" s="148" t="s">
        <v>202</v>
      </c>
      <c r="C98" s="149" t="s">
        <v>203</v>
      </c>
      <c r="D98" s="141">
        <v>40</v>
      </c>
    </row>
    <row r="99" spans="1:4" ht="18" customHeight="1">
      <c r="A99" s="144" t="s">
        <v>311</v>
      </c>
      <c r="B99" s="296"/>
      <c r="C99" s="156" t="s">
        <v>312</v>
      </c>
      <c r="D99" s="141">
        <f>D100+D109</f>
        <v>889.2</v>
      </c>
    </row>
    <row r="100" spans="1:4" ht="35.25" customHeight="1">
      <c r="A100" s="144" t="s">
        <v>313</v>
      </c>
      <c r="B100" s="296"/>
      <c r="C100" s="145" t="s">
        <v>314</v>
      </c>
      <c r="D100" s="141">
        <f>D104+D101</f>
        <v>689.2</v>
      </c>
    </row>
    <row r="101" spans="1:4" ht="18.75" customHeight="1">
      <c r="A101" s="144" t="s">
        <v>315</v>
      </c>
      <c r="B101" s="297"/>
      <c r="C101" s="297" t="s">
        <v>316</v>
      </c>
      <c r="D101" s="141">
        <f>D102</f>
        <v>500</v>
      </c>
    </row>
    <row r="102" spans="1:4" ht="20.25" customHeight="1">
      <c r="A102" s="144" t="s">
        <v>317</v>
      </c>
      <c r="B102" s="298"/>
      <c r="C102" s="298" t="s">
        <v>318</v>
      </c>
      <c r="D102" s="141">
        <f>D103</f>
        <v>500</v>
      </c>
    </row>
    <row r="103" spans="1:4" ht="21" customHeight="1">
      <c r="A103" s="144"/>
      <c r="B103" s="155">
        <v>800</v>
      </c>
      <c r="C103" s="156" t="s">
        <v>319</v>
      </c>
      <c r="D103" s="141">
        <v>500</v>
      </c>
    </row>
    <row r="104" spans="1:4" ht="32.25" customHeight="1">
      <c r="A104" s="144" t="s">
        <v>320</v>
      </c>
      <c r="B104" s="147"/>
      <c r="C104" s="407" t="s">
        <v>321</v>
      </c>
      <c r="D104" s="141">
        <f>D105+D107</f>
        <v>189.20000000000002</v>
      </c>
    </row>
    <row r="105" spans="1:4" ht="50.25" customHeight="1">
      <c r="A105" s="408" t="s">
        <v>322</v>
      </c>
      <c r="B105" s="147"/>
      <c r="C105" s="299" t="s">
        <v>323</v>
      </c>
      <c r="D105" s="141">
        <f>D106</f>
        <v>2.9</v>
      </c>
    </row>
    <row r="106" spans="1:4" ht="19.5" customHeight="1">
      <c r="A106" s="139"/>
      <c r="B106" s="155">
        <v>800</v>
      </c>
      <c r="C106" s="156" t="s">
        <v>319</v>
      </c>
      <c r="D106" s="141">
        <v>2.9</v>
      </c>
    </row>
    <row r="107" spans="1:4" ht="40.5" customHeight="1">
      <c r="A107" s="144" t="s">
        <v>324</v>
      </c>
      <c r="B107" s="155"/>
      <c r="C107" s="156" t="s">
        <v>325</v>
      </c>
      <c r="D107" s="141">
        <f>D108</f>
        <v>186.3</v>
      </c>
    </row>
    <row r="108" spans="1:4" ht="19.5" customHeight="1">
      <c r="A108" s="139"/>
      <c r="B108" s="155">
        <v>800</v>
      </c>
      <c r="C108" s="156" t="s">
        <v>319</v>
      </c>
      <c r="D108" s="141">
        <v>186.3</v>
      </c>
    </row>
    <row r="109" spans="1:4" ht="37.5" customHeight="1">
      <c r="A109" s="144" t="s">
        <v>326</v>
      </c>
      <c r="B109" s="155"/>
      <c r="C109" s="145" t="s">
        <v>327</v>
      </c>
      <c r="D109" s="141">
        <f>D110+D113</f>
        <v>200</v>
      </c>
    </row>
    <row r="110" spans="1:4" ht="48" customHeight="1">
      <c r="A110" s="144" t="s">
        <v>328</v>
      </c>
      <c r="B110" s="145"/>
      <c r="C110" s="145" t="s">
        <v>329</v>
      </c>
      <c r="D110" s="141">
        <f>D111</f>
        <v>100</v>
      </c>
    </row>
    <row r="111" spans="1:4" ht="32.25" customHeight="1">
      <c r="A111" s="144" t="s">
        <v>330</v>
      </c>
      <c r="B111" s="145"/>
      <c r="C111" s="145" t="s">
        <v>331</v>
      </c>
      <c r="D111" s="141">
        <f>D112</f>
        <v>100</v>
      </c>
    </row>
    <row r="112" spans="1:4" ht="34.5" customHeight="1">
      <c r="A112" s="144"/>
      <c r="B112" s="159" t="s">
        <v>256</v>
      </c>
      <c r="C112" s="160" t="s">
        <v>257</v>
      </c>
      <c r="D112" s="141">
        <v>100</v>
      </c>
    </row>
    <row r="113" spans="1:4" ht="34.5" customHeight="1">
      <c r="A113" s="144" t="s">
        <v>332</v>
      </c>
      <c r="B113" s="145"/>
      <c r="C113" s="145" t="s">
        <v>333</v>
      </c>
      <c r="D113" s="141">
        <f>D114+D116</f>
        <v>100</v>
      </c>
    </row>
    <row r="114" spans="1:4" ht="93" customHeight="1">
      <c r="A114" s="144" t="s">
        <v>334</v>
      </c>
      <c r="B114" s="151"/>
      <c r="C114" s="151" t="s">
        <v>335</v>
      </c>
      <c r="D114" s="141">
        <f>D115</f>
        <v>70</v>
      </c>
    </row>
    <row r="115" spans="1:4" ht="16.5" customHeight="1">
      <c r="A115" s="144"/>
      <c r="B115" s="155">
        <v>800</v>
      </c>
      <c r="C115" s="156" t="s">
        <v>319</v>
      </c>
      <c r="D115" s="141">
        <v>70</v>
      </c>
    </row>
    <row r="116" spans="1:4" ht="93" customHeight="1">
      <c r="A116" s="144" t="s">
        <v>336</v>
      </c>
      <c r="B116" s="151"/>
      <c r="C116" s="151" t="s">
        <v>337</v>
      </c>
      <c r="D116" s="141">
        <f>D117</f>
        <v>30</v>
      </c>
    </row>
    <row r="117" spans="1:4" ht="21.75" customHeight="1">
      <c r="A117" s="144"/>
      <c r="B117" s="155">
        <v>800</v>
      </c>
      <c r="C117" s="156" t="s">
        <v>319</v>
      </c>
      <c r="D117" s="141">
        <v>30</v>
      </c>
    </row>
    <row r="118" spans="1:4" ht="49.5" customHeight="1">
      <c r="A118" s="144" t="s">
        <v>338</v>
      </c>
      <c r="B118" s="170"/>
      <c r="C118" s="152" t="s">
        <v>109</v>
      </c>
      <c r="D118" s="141">
        <f>D119+D143</f>
        <v>35423.99</v>
      </c>
    </row>
    <row r="119" spans="1:4" ht="40.5" customHeight="1">
      <c r="A119" s="144" t="s">
        <v>339</v>
      </c>
      <c r="B119" s="145"/>
      <c r="C119" s="145" t="s">
        <v>340</v>
      </c>
      <c r="D119" s="141">
        <f>D120+D123+D132+D140+D137</f>
        <v>35293.99</v>
      </c>
    </row>
    <row r="120" spans="1:4" ht="51.75" customHeight="1">
      <c r="A120" s="144" t="s">
        <v>341</v>
      </c>
      <c r="B120" s="171"/>
      <c r="C120" s="171" t="s">
        <v>342</v>
      </c>
      <c r="D120" s="141">
        <f>D121</f>
        <v>3987.2</v>
      </c>
    </row>
    <row r="121" spans="1:4" ht="64.5" customHeight="1">
      <c r="A121" s="144" t="s">
        <v>343</v>
      </c>
      <c r="B121" s="300"/>
      <c r="C121" s="300" t="s">
        <v>344</v>
      </c>
      <c r="D121" s="141">
        <f>D122</f>
        <v>3987.2</v>
      </c>
    </row>
    <row r="122" spans="1:4" ht="34.5" customHeight="1">
      <c r="A122" s="147"/>
      <c r="B122" s="157" t="s">
        <v>345</v>
      </c>
      <c r="C122" s="301" t="s">
        <v>346</v>
      </c>
      <c r="D122" s="141">
        <v>3987.2</v>
      </c>
    </row>
    <row r="123" spans="1:4" ht="39" customHeight="1">
      <c r="A123" s="144" t="s">
        <v>347</v>
      </c>
      <c r="B123" s="172"/>
      <c r="C123" s="173" t="s">
        <v>348</v>
      </c>
      <c r="D123" s="141">
        <f>D124+D126+D128+D130</f>
        <v>21233.1</v>
      </c>
    </row>
    <row r="124" spans="1:4" ht="21.75" customHeight="1">
      <c r="A124" s="144" t="s">
        <v>349</v>
      </c>
      <c r="B124" s="174"/>
      <c r="C124" s="174" t="s">
        <v>350</v>
      </c>
      <c r="D124" s="141">
        <f>D125</f>
        <v>2000</v>
      </c>
    </row>
    <row r="125" spans="1:4" ht="33" customHeight="1">
      <c r="A125" s="175"/>
      <c r="B125" s="159" t="s">
        <v>256</v>
      </c>
      <c r="C125" s="160" t="s">
        <v>257</v>
      </c>
      <c r="D125" s="141">
        <v>2000</v>
      </c>
    </row>
    <row r="126" spans="1:4" ht="19.5" customHeight="1">
      <c r="A126" s="144" t="s">
        <v>351</v>
      </c>
      <c r="B126" s="174"/>
      <c r="C126" s="174" t="s">
        <v>352</v>
      </c>
      <c r="D126" s="141">
        <f>D127</f>
        <v>17674.8</v>
      </c>
    </row>
    <row r="127" spans="1:4" ht="32.25" customHeight="1">
      <c r="A127" s="175"/>
      <c r="B127" s="159" t="s">
        <v>256</v>
      </c>
      <c r="C127" s="160" t="s">
        <v>257</v>
      </c>
      <c r="D127" s="141">
        <v>17674.8</v>
      </c>
    </row>
    <row r="128" spans="1:4" ht="19.5" customHeight="1">
      <c r="A128" s="144" t="s">
        <v>876</v>
      </c>
      <c r="B128" s="176"/>
      <c r="C128" s="176" t="s">
        <v>877</v>
      </c>
      <c r="D128" s="141">
        <f>D129</f>
        <v>450</v>
      </c>
    </row>
    <row r="129" spans="1:4" ht="32.25" customHeight="1">
      <c r="A129" s="175"/>
      <c r="B129" s="159" t="s">
        <v>256</v>
      </c>
      <c r="C129" s="160" t="s">
        <v>257</v>
      </c>
      <c r="D129" s="141">
        <v>450</v>
      </c>
    </row>
    <row r="130" spans="1:4" ht="50.25" customHeight="1">
      <c r="A130" s="144" t="s">
        <v>888</v>
      </c>
      <c r="B130" s="409"/>
      <c r="C130" s="409" t="s">
        <v>889</v>
      </c>
      <c r="D130" s="141">
        <f>D131</f>
        <v>1108.3</v>
      </c>
    </row>
    <row r="131" spans="1:4" ht="22.5" customHeight="1">
      <c r="A131" s="175"/>
      <c r="B131" s="158" t="s">
        <v>458</v>
      </c>
      <c r="C131" s="156" t="s">
        <v>459</v>
      </c>
      <c r="D131" s="141">
        <v>1108.3</v>
      </c>
    </row>
    <row r="132" spans="1:4" ht="20.25" customHeight="1">
      <c r="A132" s="144" t="s">
        <v>353</v>
      </c>
      <c r="B132" s="410"/>
      <c r="C132" s="176" t="s">
        <v>354</v>
      </c>
      <c r="D132" s="141">
        <f>D133+D135</f>
        <v>1745.5</v>
      </c>
    </row>
    <row r="133" spans="1:4" ht="20.25" customHeight="1">
      <c r="A133" s="144" t="s">
        <v>355</v>
      </c>
      <c r="B133" s="176"/>
      <c r="C133" s="176" t="s">
        <v>356</v>
      </c>
      <c r="D133" s="141">
        <f>D134</f>
        <v>1245.5</v>
      </c>
    </row>
    <row r="134" spans="1:4" ht="31.5" customHeight="1">
      <c r="A134" s="144"/>
      <c r="B134" s="159" t="s">
        <v>256</v>
      </c>
      <c r="C134" s="160" t="s">
        <v>257</v>
      </c>
      <c r="D134" s="141">
        <v>1245.5</v>
      </c>
    </row>
    <row r="135" spans="1:4" ht="21.75" customHeight="1">
      <c r="A135" s="144" t="s">
        <v>357</v>
      </c>
      <c r="B135" s="160"/>
      <c r="C135" s="160" t="s">
        <v>358</v>
      </c>
      <c r="D135" s="141">
        <f>D136</f>
        <v>500</v>
      </c>
    </row>
    <row r="136" spans="1:4" ht="24.75" customHeight="1">
      <c r="A136" s="144"/>
      <c r="B136" s="158" t="s">
        <v>458</v>
      </c>
      <c r="C136" s="156" t="s">
        <v>459</v>
      </c>
      <c r="D136" s="141">
        <v>500</v>
      </c>
    </row>
    <row r="137" spans="1:4" ht="31.5" customHeight="1">
      <c r="A137" s="144" t="s">
        <v>359</v>
      </c>
      <c r="B137" s="152"/>
      <c r="C137" s="152" t="s">
        <v>360</v>
      </c>
      <c r="D137" s="141">
        <f>D138</f>
        <v>3328.19</v>
      </c>
    </row>
    <row r="138" spans="1:4" ht="38.25" customHeight="1">
      <c r="A138" s="144" t="s">
        <v>361</v>
      </c>
      <c r="B138" s="302"/>
      <c r="C138" s="171" t="s">
        <v>362</v>
      </c>
      <c r="D138" s="141">
        <f>D139</f>
        <v>3328.19</v>
      </c>
    </row>
    <row r="139" spans="1:4" ht="37.5" customHeight="1">
      <c r="A139" s="144"/>
      <c r="B139" s="159" t="s">
        <v>256</v>
      </c>
      <c r="C139" s="160" t="s">
        <v>257</v>
      </c>
      <c r="D139" s="141">
        <v>3328.19</v>
      </c>
    </row>
    <row r="140" spans="1:4" ht="32.25" customHeight="1">
      <c r="A140" s="144" t="s">
        <v>363</v>
      </c>
      <c r="B140" s="411"/>
      <c r="C140" s="152" t="s">
        <v>364</v>
      </c>
      <c r="D140" s="141">
        <f>D141</f>
        <v>5000</v>
      </c>
    </row>
    <row r="141" spans="1:4" ht="35.25" customHeight="1">
      <c r="A141" s="144" t="s">
        <v>365</v>
      </c>
      <c r="B141" s="151"/>
      <c r="C141" s="151" t="s">
        <v>366</v>
      </c>
      <c r="D141" s="141">
        <f>D142</f>
        <v>5000</v>
      </c>
    </row>
    <row r="142" spans="1:4" ht="19.5" customHeight="1">
      <c r="A142" s="144"/>
      <c r="B142" s="155">
        <v>800</v>
      </c>
      <c r="C142" s="156" t="s">
        <v>319</v>
      </c>
      <c r="D142" s="141">
        <v>5000</v>
      </c>
    </row>
    <row r="143" spans="1:4" ht="17.25" customHeight="1">
      <c r="A143" s="144" t="s">
        <v>367</v>
      </c>
      <c r="B143" s="155"/>
      <c r="C143" s="145" t="s">
        <v>368</v>
      </c>
      <c r="D143" s="141">
        <f>D144+D147</f>
        <v>130</v>
      </c>
    </row>
    <row r="144" spans="1:4" ht="21" customHeight="1">
      <c r="A144" s="147" t="s">
        <v>369</v>
      </c>
      <c r="B144" s="412"/>
      <c r="C144" s="412" t="s">
        <v>370</v>
      </c>
      <c r="D144" s="141">
        <f>D145</f>
        <v>100</v>
      </c>
    </row>
    <row r="145" spans="1:4" ht="34.5" customHeight="1">
      <c r="A145" s="144" t="s">
        <v>371</v>
      </c>
      <c r="B145" s="173"/>
      <c r="C145" s="173" t="s">
        <v>372</v>
      </c>
      <c r="D145" s="141">
        <f>D146</f>
        <v>100</v>
      </c>
    </row>
    <row r="146" spans="1:4" ht="32.25" customHeight="1">
      <c r="A146" s="144"/>
      <c r="B146" s="159" t="s">
        <v>256</v>
      </c>
      <c r="C146" s="160" t="s">
        <v>257</v>
      </c>
      <c r="D146" s="141">
        <v>100</v>
      </c>
    </row>
    <row r="147" spans="1:4" ht="32.25" customHeight="1">
      <c r="A147" s="147" t="s">
        <v>373</v>
      </c>
      <c r="B147" s="176"/>
      <c r="C147" s="171" t="s">
        <v>374</v>
      </c>
      <c r="D147" s="141">
        <f>D148+D150+D152</f>
        <v>30</v>
      </c>
    </row>
    <row r="148" spans="1:4" ht="33.75" customHeight="1">
      <c r="A148" s="144" t="s">
        <v>375</v>
      </c>
      <c r="B148" s="412"/>
      <c r="C148" s="303" t="s">
        <v>376</v>
      </c>
      <c r="D148" s="141">
        <f>D149</f>
        <v>3</v>
      </c>
    </row>
    <row r="149" spans="1:4" ht="32.25" customHeight="1">
      <c r="A149" s="143"/>
      <c r="B149" s="159" t="s">
        <v>256</v>
      </c>
      <c r="C149" s="160" t="s">
        <v>257</v>
      </c>
      <c r="D149" s="141">
        <v>3</v>
      </c>
    </row>
    <row r="150" spans="1:4" ht="49.5" customHeight="1">
      <c r="A150" s="144" t="s">
        <v>377</v>
      </c>
      <c r="B150" s="173"/>
      <c r="C150" s="173" t="s">
        <v>378</v>
      </c>
      <c r="D150" s="141">
        <f>D151</f>
        <v>22</v>
      </c>
    </row>
    <row r="151" spans="1:4" ht="34.5" customHeight="1">
      <c r="A151" s="143"/>
      <c r="B151" s="148" t="s">
        <v>202</v>
      </c>
      <c r="C151" s="149" t="s">
        <v>203</v>
      </c>
      <c r="D151" s="141">
        <v>22</v>
      </c>
    </row>
    <row r="152" spans="1:4" ht="34.5" customHeight="1">
      <c r="A152" s="144" t="s">
        <v>379</v>
      </c>
      <c r="B152" s="173"/>
      <c r="C152" s="173" t="s">
        <v>380</v>
      </c>
      <c r="D152" s="109">
        <f>D153</f>
        <v>5</v>
      </c>
    </row>
    <row r="153" spans="1:4" ht="36" customHeight="1">
      <c r="A153" s="143"/>
      <c r="B153" s="148" t="s">
        <v>202</v>
      </c>
      <c r="C153" s="149" t="s">
        <v>203</v>
      </c>
      <c r="D153" s="109">
        <v>5</v>
      </c>
    </row>
    <row r="154" spans="1:4" ht="19.5" customHeight="1">
      <c r="A154" s="144" t="s">
        <v>381</v>
      </c>
      <c r="B154" s="145"/>
      <c r="C154" s="145" t="s">
        <v>382</v>
      </c>
      <c r="D154" s="109">
        <f>D155+D170+D187+D191+D198</f>
        <v>344723.89999999997</v>
      </c>
    </row>
    <row r="155" spans="1:4" ht="36" customHeight="1">
      <c r="A155" s="144" t="s">
        <v>383</v>
      </c>
      <c r="B155" s="145"/>
      <c r="C155" s="145" t="s">
        <v>384</v>
      </c>
      <c r="D155" s="109">
        <f>D156+D159+D166</f>
        <v>108577.84</v>
      </c>
    </row>
    <row r="156" spans="1:4" ht="34.5" customHeight="1">
      <c r="A156" s="144" t="s">
        <v>385</v>
      </c>
      <c r="B156" s="145"/>
      <c r="C156" s="145" t="s">
        <v>386</v>
      </c>
      <c r="D156" s="109">
        <f>D157</f>
        <v>31833</v>
      </c>
    </row>
    <row r="157" spans="1:4" ht="34.5" customHeight="1">
      <c r="A157" s="144" t="s">
        <v>387</v>
      </c>
      <c r="B157" s="146"/>
      <c r="C157" s="146" t="s">
        <v>201</v>
      </c>
      <c r="D157" s="109">
        <f>D158</f>
        <v>31833</v>
      </c>
    </row>
    <row r="158" spans="1:4" ht="33.75" customHeight="1">
      <c r="A158" s="147"/>
      <c r="B158" s="148" t="s">
        <v>202</v>
      </c>
      <c r="C158" s="149" t="s">
        <v>203</v>
      </c>
      <c r="D158" s="109">
        <v>31833</v>
      </c>
    </row>
    <row r="159" spans="1:4" ht="45.75" customHeight="1">
      <c r="A159" s="144" t="s">
        <v>388</v>
      </c>
      <c r="B159" s="145"/>
      <c r="C159" s="145" t="s">
        <v>389</v>
      </c>
      <c r="D159" s="109">
        <f>+D164+D162+D160</f>
        <v>2478.7</v>
      </c>
    </row>
    <row r="160" spans="1:4" ht="36" customHeight="1">
      <c r="A160" s="144" t="s">
        <v>898</v>
      </c>
      <c r="B160" s="146"/>
      <c r="C160" s="146" t="s">
        <v>408</v>
      </c>
      <c r="D160" s="109">
        <f>D161</f>
        <v>152</v>
      </c>
    </row>
    <row r="161" spans="1:4" ht="21" customHeight="1">
      <c r="A161" s="144"/>
      <c r="B161" s="148" t="s">
        <v>872</v>
      </c>
      <c r="C161" s="149" t="s">
        <v>319</v>
      </c>
      <c r="D161" s="109">
        <v>152</v>
      </c>
    </row>
    <row r="162" spans="1:4" ht="18" customHeight="1">
      <c r="A162" s="144" t="s">
        <v>390</v>
      </c>
      <c r="B162" s="151"/>
      <c r="C162" s="151" t="s">
        <v>391</v>
      </c>
      <c r="D162" s="109">
        <f>D163</f>
        <v>1936.7</v>
      </c>
    </row>
    <row r="163" spans="1:4" ht="36" customHeight="1">
      <c r="A163" s="144"/>
      <c r="B163" s="148" t="s">
        <v>202</v>
      </c>
      <c r="C163" s="149" t="s">
        <v>203</v>
      </c>
      <c r="D163" s="109">
        <v>1936.7</v>
      </c>
    </row>
    <row r="164" spans="1:4" ht="24" customHeight="1">
      <c r="A164" s="144" t="s">
        <v>878</v>
      </c>
      <c r="B164" s="151"/>
      <c r="C164" s="151" t="s">
        <v>879</v>
      </c>
      <c r="D164" s="413">
        <f>D165</f>
        <v>390</v>
      </c>
    </row>
    <row r="165" spans="1:4" ht="24" customHeight="1">
      <c r="A165" s="414"/>
      <c r="B165" s="148" t="s">
        <v>872</v>
      </c>
      <c r="C165" s="149" t="s">
        <v>319</v>
      </c>
      <c r="D165" s="413">
        <v>390</v>
      </c>
    </row>
    <row r="166" spans="1:4" ht="32.25" customHeight="1">
      <c r="A166" s="414" t="s">
        <v>392</v>
      </c>
      <c r="B166" s="415"/>
      <c r="C166" s="207" t="s">
        <v>393</v>
      </c>
      <c r="D166" s="413">
        <f>D167</f>
        <v>74266.14</v>
      </c>
    </row>
    <row r="167" spans="1:4" ht="39.75" customHeight="1">
      <c r="A167" s="144" t="s">
        <v>394</v>
      </c>
      <c r="B167" s="144"/>
      <c r="C167" s="407" t="s">
        <v>395</v>
      </c>
      <c r="D167" s="109">
        <f>D169+D168</f>
        <v>74266.14</v>
      </c>
    </row>
    <row r="168" spans="1:4" ht="24" customHeight="1">
      <c r="A168" s="144"/>
      <c r="B168" s="147" t="s">
        <v>396</v>
      </c>
      <c r="C168" s="416" t="s">
        <v>397</v>
      </c>
      <c r="D168" s="109">
        <v>4136.5</v>
      </c>
    </row>
    <row r="169" spans="1:4" ht="41.25" customHeight="1">
      <c r="A169" s="195"/>
      <c r="B169" s="148" t="s">
        <v>202</v>
      </c>
      <c r="C169" s="149" t="s">
        <v>203</v>
      </c>
      <c r="D169" s="109">
        <v>70129.64</v>
      </c>
    </row>
    <row r="170" spans="1:4" ht="41.25" customHeight="1">
      <c r="A170" s="144" t="s">
        <v>398</v>
      </c>
      <c r="B170" s="145"/>
      <c r="C170" s="145" t="s">
        <v>399</v>
      </c>
      <c r="D170" s="109">
        <f>D171+D174+D181+D184</f>
        <v>203579.99999999997</v>
      </c>
    </row>
    <row r="171" spans="1:4" ht="65.25" customHeight="1">
      <c r="A171" s="144" t="s">
        <v>400</v>
      </c>
      <c r="B171" s="407"/>
      <c r="C171" s="407" t="s">
        <v>401</v>
      </c>
      <c r="D171" s="109">
        <f>D172</f>
        <v>43941.7</v>
      </c>
    </row>
    <row r="172" spans="1:4" ht="34.5" customHeight="1">
      <c r="A172" s="144" t="s">
        <v>402</v>
      </c>
      <c r="B172" s="146"/>
      <c r="C172" s="146" t="s">
        <v>201</v>
      </c>
      <c r="D172" s="109">
        <f>D173</f>
        <v>43941.7</v>
      </c>
    </row>
    <row r="173" spans="1:4" ht="38.25" customHeight="1">
      <c r="A173" s="144"/>
      <c r="B173" s="148" t="s">
        <v>202</v>
      </c>
      <c r="C173" s="149" t="s">
        <v>203</v>
      </c>
      <c r="D173" s="109">
        <v>43941.7</v>
      </c>
    </row>
    <row r="174" spans="1:4" ht="35.25" customHeight="1">
      <c r="A174" s="144" t="s">
        <v>403</v>
      </c>
      <c r="B174" s="151"/>
      <c r="C174" s="151" t="s">
        <v>404</v>
      </c>
      <c r="D174" s="109">
        <f>D175+D177+D179</f>
        <v>2458</v>
      </c>
    </row>
    <row r="175" spans="1:4" ht="18.75" customHeight="1">
      <c r="A175" s="144" t="s">
        <v>405</v>
      </c>
      <c r="B175" s="151"/>
      <c r="C175" s="151" t="s">
        <v>406</v>
      </c>
      <c r="D175" s="109">
        <f>D176</f>
        <v>1500</v>
      </c>
    </row>
    <row r="176" spans="1:4" ht="26.25" customHeight="1">
      <c r="A176" s="147"/>
      <c r="B176" s="148" t="s">
        <v>872</v>
      </c>
      <c r="C176" s="149" t="s">
        <v>319</v>
      </c>
      <c r="D176" s="109">
        <v>1500</v>
      </c>
    </row>
    <row r="177" spans="1:4" ht="29.25" customHeight="1">
      <c r="A177" s="144" t="s">
        <v>407</v>
      </c>
      <c r="B177" s="151"/>
      <c r="C177" s="151" t="s">
        <v>408</v>
      </c>
      <c r="D177" s="109">
        <f>D178</f>
        <v>448</v>
      </c>
    </row>
    <row r="178" spans="1:4" ht="25.5" customHeight="1">
      <c r="A178" s="147"/>
      <c r="B178" s="148" t="s">
        <v>872</v>
      </c>
      <c r="C178" s="149" t="s">
        <v>319</v>
      </c>
      <c r="D178" s="109">
        <v>448</v>
      </c>
    </row>
    <row r="179" spans="1:4" ht="25.5" customHeight="1">
      <c r="A179" s="144" t="s">
        <v>903</v>
      </c>
      <c r="B179" s="151"/>
      <c r="C179" s="151" t="s">
        <v>879</v>
      </c>
      <c r="D179" s="109">
        <f>D180</f>
        <v>510</v>
      </c>
    </row>
    <row r="180" spans="1:4" ht="28.5" customHeight="1">
      <c r="A180" s="147"/>
      <c r="B180" s="148" t="s">
        <v>872</v>
      </c>
      <c r="C180" s="149" t="s">
        <v>319</v>
      </c>
      <c r="D180" s="109">
        <v>510</v>
      </c>
    </row>
    <row r="181" spans="1:4" ht="30" customHeight="1">
      <c r="A181" s="144" t="s">
        <v>409</v>
      </c>
      <c r="B181" s="147"/>
      <c r="C181" s="207" t="s">
        <v>393</v>
      </c>
      <c r="D181" s="109">
        <f>D182</f>
        <v>152102.9</v>
      </c>
    </row>
    <row r="182" spans="1:4" ht="38.25" customHeight="1">
      <c r="A182" s="144" t="s">
        <v>410</v>
      </c>
      <c r="B182" s="147"/>
      <c r="C182" s="407" t="s">
        <v>395</v>
      </c>
      <c r="D182" s="109">
        <f>D183</f>
        <v>152102.9</v>
      </c>
    </row>
    <row r="183" spans="1:4" ht="37.5" customHeight="1">
      <c r="A183" s="193"/>
      <c r="B183" s="148" t="s">
        <v>202</v>
      </c>
      <c r="C183" s="149" t="s">
        <v>203</v>
      </c>
      <c r="D183" s="109">
        <v>152102.9</v>
      </c>
    </row>
    <row r="184" spans="1:4" ht="159" customHeight="1">
      <c r="A184" s="144" t="s">
        <v>411</v>
      </c>
      <c r="B184" s="147"/>
      <c r="C184" s="208" t="s">
        <v>412</v>
      </c>
      <c r="D184" s="109">
        <f>D185</f>
        <v>5077.4</v>
      </c>
    </row>
    <row r="185" spans="1:4" ht="155.25" customHeight="1">
      <c r="A185" s="144" t="s">
        <v>413</v>
      </c>
      <c r="B185" s="147"/>
      <c r="C185" s="153" t="s">
        <v>414</v>
      </c>
      <c r="D185" s="109">
        <f>D186</f>
        <v>5077.4</v>
      </c>
    </row>
    <row r="186" spans="1:4" ht="36" customHeight="1">
      <c r="A186" s="193"/>
      <c r="B186" s="148" t="s">
        <v>202</v>
      </c>
      <c r="C186" s="149" t="s">
        <v>203</v>
      </c>
      <c r="D186" s="109">
        <v>5077.4</v>
      </c>
    </row>
    <row r="187" spans="1:4" ht="37.5" customHeight="1">
      <c r="A187" s="144" t="s">
        <v>415</v>
      </c>
      <c r="B187" s="145"/>
      <c r="C187" s="145" t="s">
        <v>416</v>
      </c>
      <c r="D187" s="109">
        <f>D188</f>
        <v>19301.4</v>
      </c>
    </row>
    <row r="188" spans="1:4" ht="39" customHeight="1">
      <c r="A188" s="144" t="s">
        <v>417</v>
      </c>
      <c r="B188" s="407"/>
      <c r="C188" s="407" t="s">
        <v>418</v>
      </c>
      <c r="D188" s="109">
        <f>D189</f>
        <v>19301.4</v>
      </c>
    </row>
    <row r="189" spans="1:4" ht="32.25" customHeight="1">
      <c r="A189" s="144" t="s">
        <v>419</v>
      </c>
      <c r="B189" s="146"/>
      <c r="C189" s="146" t="s">
        <v>201</v>
      </c>
      <c r="D189" s="109">
        <f>D190</f>
        <v>19301.4</v>
      </c>
    </row>
    <row r="190" spans="1:4" ht="39.75" customHeight="1">
      <c r="A190" s="139"/>
      <c r="B190" s="148" t="s">
        <v>202</v>
      </c>
      <c r="C190" s="149" t="s">
        <v>203</v>
      </c>
      <c r="D190" s="109">
        <v>19301.4</v>
      </c>
    </row>
    <row r="191" spans="1:4" ht="33.75" customHeight="1">
      <c r="A191" s="144" t="s">
        <v>420</v>
      </c>
      <c r="B191" s="145"/>
      <c r="C191" s="145" t="s">
        <v>421</v>
      </c>
      <c r="D191" s="109">
        <f>D192+D195</f>
        <v>112</v>
      </c>
    </row>
    <row r="192" spans="1:4" ht="39.75" customHeight="1">
      <c r="A192" s="144" t="s">
        <v>422</v>
      </c>
      <c r="B192" s="145"/>
      <c r="C192" s="145" t="s">
        <v>423</v>
      </c>
      <c r="D192" s="109">
        <f>D193</f>
        <v>40</v>
      </c>
    </row>
    <row r="193" spans="1:4" ht="21" customHeight="1">
      <c r="A193" s="144" t="s">
        <v>424</v>
      </c>
      <c r="B193" s="145"/>
      <c r="C193" s="145" t="s">
        <v>425</v>
      </c>
      <c r="D193" s="109">
        <f>D194</f>
        <v>40</v>
      </c>
    </row>
    <row r="194" spans="1:4" ht="30" customHeight="1">
      <c r="A194" s="144"/>
      <c r="B194" s="159" t="s">
        <v>256</v>
      </c>
      <c r="C194" s="160" t="s">
        <v>257</v>
      </c>
      <c r="D194" s="109">
        <v>40</v>
      </c>
    </row>
    <row r="195" spans="1:4" ht="37.5" customHeight="1">
      <c r="A195" s="144" t="s">
        <v>426</v>
      </c>
      <c r="B195" s="145"/>
      <c r="C195" s="145" t="s">
        <v>427</v>
      </c>
      <c r="D195" s="109">
        <f>D196</f>
        <v>72</v>
      </c>
    </row>
    <row r="196" spans="1:4" ht="27.75" customHeight="1">
      <c r="A196" s="144" t="s">
        <v>428</v>
      </c>
      <c r="B196" s="145"/>
      <c r="C196" s="145" t="s">
        <v>429</v>
      </c>
      <c r="D196" s="109">
        <f>D197</f>
        <v>72</v>
      </c>
    </row>
    <row r="197" spans="1:4" ht="34.5" customHeight="1">
      <c r="A197" s="144"/>
      <c r="B197" s="148" t="s">
        <v>202</v>
      </c>
      <c r="C197" s="149" t="s">
        <v>203</v>
      </c>
      <c r="D197" s="109">
        <v>72</v>
      </c>
    </row>
    <row r="198" spans="1:4" ht="33" customHeight="1">
      <c r="A198" s="144" t="s">
        <v>430</v>
      </c>
      <c r="B198" s="145"/>
      <c r="C198" s="145" t="s">
        <v>431</v>
      </c>
      <c r="D198" s="109">
        <f>D199+D204+D209</f>
        <v>13152.66</v>
      </c>
    </row>
    <row r="199" spans="1:4" ht="33" customHeight="1">
      <c r="A199" s="144" t="s">
        <v>432</v>
      </c>
      <c r="B199" s="145"/>
      <c r="C199" s="145" t="s">
        <v>433</v>
      </c>
      <c r="D199" s="109">
        <f>D200</f>
        <v>5343.2</v>
      </c>
    </row>
    <row r="200" spans="1:4" ht="20.25" customHeight="1">
      <c r="A200" s="144" t="s">
        <v>434</v>
      </c>
      <c r="B200" s="417"/>
      <c r="C200" s="417" t="s">
        <v>435</v>
      </c>
      <c r="D200" s="109">
        <f>D201+D202+D203</f>
        <v>5343.2</v>
      </c>
    </row>
    <row r="201" spans="1:4" ht="62.25" customHeight="1">
      <c r="A201" s="144"/>
      <c r="B201" s="159" t="s">
        <v>436</v>
      </c>
      <c r="C201" s="160" t="s">
        <v>437</v>
      </c>
      <c r="D201" s="209">
        <v>4767.2</v>
      </c>
    </row>
    <row r="202" spans="1:4" ht="30" customHeight="1">
      <c r="A202" s="144"/>
      <c r="B202" s="159" t="s">
        <v>256</v>
      </c>
      <c r="C202" s="160" t="s">
        <v>257</v>
      </c>
      <c r="D202" s="418">
        <v>574.1</v>
      </c>
    </row>
    <row r="203" spans="1:4" ht="19.5" customHeight="1">
      <c r="A203" s="144"/>
      <c r="B203" s="155">
        <v>800</v>
      </c>
      <c r="C203" s="156" t="s">
        <v>319</v>
      </c>
      <c r="D203" s="109">
        <v>1.9</v>
      </c>
    </row>
    <row r="204" spans="1:4" ht="36" customHeight="1">
      <c r="A204" s="144" t="s">
        <v>438</v>
      </c>
      <c r="B204" s="210"/>
      <c r="C204" s="207" t="s">
        <v>393</v>
      </c>
      <c r="D204" s="109">
        <f>D205</f>
        <v>640.66</v>
      </c>
    </row>
    <row r="205" spans="1:4" ht="35.25" customHeight="1">
      <c r="A205" s="144" t="s">
        <v>439</v>
      </c>
      <c r="B205" s="147"/>
      <c r="C205" s="208" t="s">
        <v>395</v>
      </c>
      <c r="D205" s="109">
        <f>D206+D207+D208</f>
        <v>640.66</v>
      </c>
    </row>
    <row r="206" spans="1:4" ht="66" customHeight="1">
      <c r="A206" s="147"/>
      <c r="B206" s="159" t="s">
        <v>436</v>
      </c>
      <c r="C206" s="160" t="s">
        <v>437</v>
      </c>
      <c r="D206" s="109">
        <v>193</v>
      </c>
    </row>
    <row r="207" spans="1:4" ht="31.5" customHeight="1">
      <c r="A207" s="147"/>
      <c r="B207" s="159" t="s">
        <v>256</v>
      </c>
      <c r="C207" s="160" t="s">
        <v>257</v>
      </c>
      <c r="D207" s="109">
        <v>47.66</v>
      </c>
    </row>
    <row r="208" spans="1:4" ht="31.5" customHeight="1">
      <c r="A208" s="147"/>
      <c r="B208" s="211" t="s">
        <v>202</v>
      </c>
      <c r="C208" s="149" t="s">
        <v>203</v>
      </c>
      <c r="D208" s="109">
        <v>400</v>
      </c>
    </row>
    <row r="209" spans="1:4" ht="81.75" customHeight="1">
      <c r="A209" s="144" t="s">
        <v>440</v>
      </c>
      <c r="B209" s="147"/>
      <c r="C209" s="208" t="s">
        <v>441</v>
      </c>
      <c r="D209" s="109">
        <f>D210</f>
        <v>7168.8</v>
      </c>
    </row>
    <row r="210" spans="1:4" ht="85.5" customHeight="1">
      <c r="A210" s="144" t="s">
        <v>442</v>
      </c>
      <c r="B210" s="147"/>
      <c r="C210" s="208" t="s">
        <v>443</v>
      </c>
      <c r="D210" s="109">
        <f>D211+D212</f>
        <v>7168.8</v>
      </c>
    </row>
    <row r="211" spans="1:4" ht="21" customHeight="1">
      <c r="A211" s="147"/>
      <c r="B211" s="147" t="s">
        <v>396</v>
      </c>
      <c r="C211" s="416" t="s">
        <v>397</v>
      </c>
      <c r="D211" s="109">
        <v>1860</v>
      </c>
    </row>
    <row r="212" spans="1:4" ht="37.5" customHeight="1">
      <c r="A212" s="147"/>
      <c r="B212" s="148" t="s">
        <v>202</v>
      </c>
      <c r="C212" s="149" t="s">
        <v>203</v>
      </c>
      <c r="D212" s="109">
        <v>5308.8</v>
      </c>
    </row>
    <row r="213" spans="1:4" ht="39" customHeight="1">
      <c r="A213" s="144" t="s">
        <v>444</v>
      </c>
      <c r="B213" s="145"/>
      <c r="C213" s="145" t="s">
        <v>445</v>
      </c>
      <c r="D213" s="109">
        <f>D214+D218+D222</f>
        <v>43448</v>
      </c>
    </row>
    <row r="214" spans="1:4" ht="32.25" customHeight="1">
      <c r="A214" s="144" t="s">
        <v>446</v>
      </c>
      <c r="B214" s="151"/>
      <c r="C214" s="151" t="s">
        <v>447</v>
      </c>
      <c r="D214" s="109">
        <f>D215</f>
        <v>800</v>
      </c>
    </row>
    <row r="215" spans="1:4" ht="53.25" customHeight="1">
      <c r="A215" s="144" t="s">
        <v>448</v>
      </c>
      <c r="B215" s="152"/>
      <c r="C215" s="152" t="s">
        <v>449</v>
      </c>
      <c r="D215" s="109">
        <f>D216</f>
        <v>800</v>
      </c>
    </row>
    <row r="216" spans="1:4" ht="18.75" customHeight="1">
      <c r="A216" s="144" t="s">
        <v>450</v>
      </c>
      <c r="B216" s="153"/>
      <c r="C216" s="153" t="s">
        <v>451</v>
      </c>
      <c r="D216" s="109">
        <f>D217</f>
        <v>800</v>
      </c>
    </row>
    <row r="217" spans="1:4" ht="21.75" customHeight="1">
      <c r="A217" s="154"/>
      <c r="B217" s="155">
        <v>800</v>
      </c>
      <c r="C217" s="156" t="s">
        <v>319</v>
      </c>
      <c r="D217" s="109">
        <v>800</v>
      </c>
    </row>
    <row r="218" spans="1:4" ht="34.5" customHeight="1">
      <c r="A218" s="144" t="s">
        <v>452</v>
      </c>
      <c r="B218" s="145"/>
      <c r="C218" s="145" t="s">
        <v>453</v>
      </c>
      <c r="D218" s="109">
        <f>D219</f>
        <v>36418.1</v>
      </c>
    </row>
    <row r="219" spans="1:4" ht="27" customHeight="1">
      <c r="A219" s="144" t="s">
        <v>454</v>
      </c>
      <c r="B219" s="145"/>
      <c r="C219" s="145" t="s">
        <v>455</v>
      </c>
      <c r="D219" s="109">
        <f>D220</f>
        <v>36418.1</v>
      </c>
    </row>
    <row r="220" spans="1:4" ht="37.5" customHeight="1">
      <c r="A220" s="144" t="s">
        <v>456</v>
      </c>
      <c r="B220" s="145"/>
      <c r="C220" s="145" t="s">
        <v>457</v>
      </c>
      <c r="D220" s="109">
        <f>D221</f>
        <v>36418.1</v>
      </c>
    </row>
    <row r="221" spans="1:4" ht="16.5" customHeight="1">
      <c r="A221" s="157"/>
      <c r="B221" s="158" t="s">
        <v>458</v>
      </c>
      <c r="C221" s="156" t="s">
        <v>459</v>
      </c>
      <c r="D221" s="109">
        <v>36418.1</v>
      </c>
    </row>
    <row r="222" spans="1:4" ht="20.25" customHeight="1">
      <c r="A222" s="144" t="s">
        <v>460</v>
      </c>
      <c r="B222" s="151"/>
      <c r="C222" s="151" t="s">
        <v>461</v>
      </c>
      <c r="D222" s="109">
        <f>D223</f>
        <v>6229.9</v>
      </c>
    </row>
    <row r="223" spans="1:4" ht="36.75" customHeight="1">
      <c r="A223" s="144" t="s">
        <v>462</v>
      </c>
      <c r="B223" s="145"/>
      <c r="C223" s="145" t="s">
        <v>463</v>
      </c>
      <c r="D223" s="109">
        <f>D224+D228</f>
        <v>6229.9</v>
      </c>
    </row>
    <row r="224" spans="1:4" ht="21" customHeight="1">
      <c r="A224" s="144" t="s">
        <v>464</v>
      </c>
      <c r="B224" s="145"/>
      <c r="C224" s="145" t="s">
        <v>465</v>
      </c>
      <c r="D224" s="109">
        <f>D225+D226+D227</f>
        <v>6081.2</v>
      </c>
    </row>
    <row r="225" spans="1:4" ht="62.25" customHeight="1">
      <c r="A225" s="155"/>
      <c r="B225" s="159" t="s">
        <v>436</v>
      </c>
      <c r="C225" s="160" t="s">
        <v>437</v>
      </c>
      <c r="D225" s="141">
        <v>5660.9</v>
      </c>
    </row>
    <row r="226" spans="1:4" ht="34.5" customHeight="1">
      <c r="A226" s="155"/>
      <c r="B226" s="159" t="s">
        <v>256</v>
      </c>
      <c r="C226" s="160" t="s">
        <v>257</v>
      </c>
      <c r="D226" s="141">
        <v>420</v>
      </c>
    </row>
    <row r="227" spans="1:4" ht="15.75" customHeight="1">
      <c r="A227" s="155"/>
      <c r="B227" s="155">
        <v>800</v>
      </c>
      <c r="C227" s="156" t="s">
        <v>319</v>
      </c>
      <c r="D227" s="141">
        <v>0.3</v>
      </c>
    </row>
    <row r="228" spans="1:4" ht="15.75" customHeight="1">
      <c r="A228" s="144" t="s">
        <v>892</v>
      </c>
      <c r="B228" s="156"/>
      <c r="C228" s="156" t="s">
        <v>893</v>
      </c>
      <c r="D228" s="141">
        <f>D229+D230</f>
        <v>148.7</v>
      </c>
    </row>
    <row r="229" spans="1:4" ht="69" customHeight="1">
      <c r="A229" s="155"/>
      <c r="B229" s="159" t="s">
        <v>436</v>
      </c>
      <c r="C229" s="160" t="s">
        <v>437</v>
      </c>
      <c r="D229" s="141">
        <v>119</v>
      </c>
    </row>
    <row r="230" spans="1:4" ht="34.5" customHeight="1">
      <c r="A230" s="155"/>
      <c r="B230" s="159" t="s">
        <v>256</v>
      </c>
      <c r="C230" s="160" t="s">
        <v>257</v>
      </c>
      <c r="D230" s="141">
        <v>29.7</v>
      </c>
    </row>
    <row r="231" spans="1:4" ht="39" customHeight="1">
      <c r="A231" s="144" t="s">
        <v>466</v>
      </c>
      <c r="B231" s="152"/>
      <c r="C231" s="152" t="s">
        <v>467</v>
      </c>
      <c r="D231" s="141">
        <f>D232</f>
        <v>304.33000000000004</v>
      </c>
    </row>
    <row r="232" spans="1:4" ht="33.75" customHeight="1">
      <c r="A232" s="179" t="s">
        <v>468</v>
      </c>
      <c r="B232" s="145"/>
      <c r="C232" s="145" t="s">
        <v>469</v>
      </c>
      <c r="D232" s="141">
        <f>D233+D244+D247</f>
        <v>304.33000000000004</v>
      </c>
    </row>
    <row r="233" spans="1:4" ht="33.75" customHeight="1">
      <c r="A233" s="179" t="s">
        <v>470</v>
      </c>
      <c r="B233" s="156"/>
      <c r="C233" s="156" t="s">
        <v>471</v>
      </c>
      <c r="D233" s="141">
        <f>D234+D236+D238+D240+D242</f>
        <v>160.33</v>
      </c>
    </row>
    <row r="234" spans="1:4" ht="20.25" customHeight="1">
      <c r="A234" s="179" t="s">
        <v>472</v>
      </c>
      <c r="B234" s="156"/>
      <c r="C234" s="156" t="s">
        <v>473</v>
      </c>
      <c r="D234" s="141">
        <f>D235</f>
        <v>67.2</v>
      </c>
    </row>
    <row r="235" spans="1:4" ht="34.5" customHeight="1">
      <c r="A235" s="155"/>
      <c r="B235" s="148" t="s">
        <v>202</v>
      </c>
      <c r="C235" s="149" t="s">
        <v>203</v>
      </c>
      <c r="D235" s="141">
        <v>67.2</v>
      </c>
    </row>
    <row r="236" spans="1:4" ht="15.75" customHeight="1">
      <c r="A236" s="179" t="s">
        <v>474</v>
      </c>
      <c r="B236" s="156"/>
      <c r="C236" s="156" t="s">
        <v>475</v>
      </c>
      <c r="D236" s="141">
        <f>D237</f>
        <v>25</v>
      </c>
    </row>
    <row r="237" spans="1:4" ht="37.5" customHeight="1">
      <c r="A237" s="155"/>
      <c r="B237" s="148" t="s">
        <v>202</v>
      </c>
      <c r="C237" s="149" t="s">
        <v>203</v>
      </c>
      <c r="D237" s="141">
        <v>25</v>
      </c>
    </row>
    <row r="238" spans="1:4" ht="45.75" customHeight="1">
      <c r="A238" s="179" t="s">
        <v>476</v>
      </c>
      <c r="B238" s="156"/>
      <c r="C238" s="156" t="s">
        <v>477</v>
      </c>
      <c r="D238" s="141">
        <f>D239</f>
        <v>10</v>
      </c>
    </row>
    <row r="239" spans="1:4" ht="36.75" customHeight="1">
      <c r="A239" s="179"/>
      <c r="B239" s="148" t="s">
        <v>202</v>
      </c>
      <c r="C239" s="149" t="s">
        <v>203</v>
      </c>
      <c r="D239" s="141">
        <v>10</v>
      </c>
    </row>
    <row r="240" spans="1:4" ht="48" customHeight="1">
      <c r="A240" s="179" t="s">
        <v>478</v>
      </c>
      <c r="B240" s="156"/>
      <c r="C240" s="156" t="s">
        <v>479</v>
      </c>
      <c r="D240" s="141">
        <f>D241</f>
        <v>20</v>
      </c>
    </row>
    <row r="241" spans="1:4" ht="32.25" customHeight="1">
      <c r="A241" s="179"/>
      <c r="B241" s="148" t="s">
        <v>202</v>
      </c>
      <c r="C241" s="149" t="s">
        <v>203</v>
      </c>
      <c r="D241" s="141">
        <v>20</v>
      </c>
    </row>
    <row r="242" spans="1:4" ht="23.25" customHeight="1">
      <c r="A242" s="179" t="s">
        <v>480</v>
      </c>
      <c r="B242" s="156"/>
      <c r="C242" s="156" t="s">
        <v>481</v>
      </c>
      <c r="D242" s="141">
        <f>D243</f>
        <v>38.13</v>
      </c>
    </row>
    <row r="243" spans="1:4" ht="35.25" customHeight="1">
      <c r="A243" s="155"/>
      <c r="B243" s="148" t="s">
        <v>202</v>
      </c>
      <c r="C243" s="149" t="s">
        <v>203</v>
      </c>
      <c r="D243" s="141">
        <v>38.13</v>
      </c>
    </row>
    <row r="244" spans="1:4" ht="35.25" customHeight="1">
      <c r="A244" s="179" t="s">
        <v>482</v>
      </c>
      <c r="B244" s="156"/>
      <c r="C244" s="156" t="s">
        <v>483</v>
      </c>
      <c r="D244" s="141">
        <f>D245</f>
        <v>53</v>
      </c>
    </row>
    <row r="245" spans="1:4" ht="32.25" customHeight="1">
      <c r="A245" s="179" t="s">
        <v>484</v>
      </c>
      <c r="B245" s="152"/>
      <c r="C245" s="152" t="s">
        <v>485</v>
      </c>
      <c r="D245" s="141">
        <f>D246</f>
        <v>53</v>
      </c>
    </row>
    <row r="246" spans="1:4" ht="35.25" customHeight="1">
      <c r="A246" s="155"/>
      <c r="B246" s="148" t="s">
        <v>202</v>
      </c>
      <c r="C246" s="149" t="s">
        <v>203</v>
      </c>
      <c r="D246" s="141">
        <v>53</v>
      </c>
    </row>
    <row r="247" spans="1:4" ht="35.25" customHeight="1">
      <c r="A247" s="179" t="s">
        <v>486</v>
      </c>
      <c r="B247" s="156"/>
      <c r="C247" s="156" t="s">
        <v>487</v>
      </c>
      <c r="D247" s="141">
        <f>D248+D250+D252+D254+D256</f>
        <v>91</v>
      </c>
    </row>
    <row r="248" spans="1:4" ht="21" customHeight="1">
      <c r="A248" s="179" t="s">
        <v>488</v>
      </c>
      <c r="B248" s="156"/>
      <c r="C248" s="156" t="s">
        <v>489</v>
      </c>
      <c r="D248" s="141">
        <f>D249</f>
        <v>10</v>
      </c>
    </row>
    <row r="249" spans="1:4" ht="36" customHeight="1">
      <c r="A249" s="179"/>
      <c r="B249" s="148" t="s">
        <v>202</v>
      </c>
      <c r="C249" s="149" t="s">
        <v>203</v>
      </c>
      <c r="D249" s="141">
        <v>10</v>
      </c>
    </row>
    <row r="250" spans="1:4" ht="33" customHeight="1">
      <c r="A250" s="179" t="s">
        <v>490</v>
      </c>
      <c r="B250" s="156"/>
      <c r="C250" s="156" t="s">
        <v>491</v>
      </c>
      <c r="D250" s="141">
        <f>D251</f>
        <v>65</v>
      </c>
    </row>
    <row r="251" spans="1:4" ht="32.25" customHeight="1">
      <c r="A251" s="179"/>
      <c r="B251" s="148" t="s">
        <v>202</v>
      </c>
      <c r="C251" s="149" t="s">
        <v>203</v>
      </c>
      <c r="D251" s="141">
        <v>65</v>
      </c>
    </row>
    <row r="252" spans="1:4" ht="21" customHeight="1">
      <c r="A252" s="179" t="s">
        <v>492</v>
      </c>
      <c r="B252" s="156"/>
      <c r="C252" s="156" t="s">
        <v>493</v>
      </c>
      <c r="D252" s="141">
        <f>D253</f>
        <v>10</v>
      </c>
    </row>
    <row r="253" spans="1:4" ht="34.5" customHeight="1">
      <c r="A253" s="179"/>
      <c r="B253" s="148" t="s">
        <v>202</v>
      </c>
      <c r="C253" s="149" t="s">
        <v>203</v>
      </c>
      <c r="D253" s="141">
        <v>10</v>
      </c>
    </row>
    <row r="254" spans="1:4" ht="30.75" customHeight="1">
      <c r="A254" s="179" t="s">
        <v>494</v>
      </c>
      <c r="B254" s="156"/>
      <c r="C254" s="156" t="s">
        <v>495</v>
      </c>
      <c r="D254" s="141">
        <f>D255</f>
        <v>3</v>
      </c>
    </row>
    <row r="255" spans="1:4" ht="36" customHeight="1">
      <c r="A255" s="179"/>
      <c r="B255" s="148" t="s">
        <v>202</v>
      </c>
      <c r="C255" s="149" t="s">
        <v>203</v>
      </c>
      <c r="D255" s="141">
        <v>3</v>
      </c>
    </row>
    <row r="256" spans="1:4" ht="46.5" customHeight="1">
      <c r="A256" s="179" t="s">
        <v>496</v>
      </c>
      <c r="B256" s="156"/>
      <c r="C256" s="156" t="s">
        <v>497</v>
      </c>
      <c r="D256" s="141">
        <f>D257</f>
        <v>3</v>
      </c>
    </row>
    <row r="257" spans="1:4" ht="35.25" customHeight="1">
      <c r="A257" s="155"/>
      <c r="B257" s="148" t="s">
        <v>202</v>
      </c>
      <c r="C257" s="149" t="s">
        <v>203</v>
      </c>
      <c r="D257" s="141">
        <v>3</v>
      </c>
    </row>
    <row r="258" spans="1:4" ht="33.75" customHeight="1">
      <c r="A258" s="144" t="s">
        <v>498</v>
      </c>
      <c r="B258" s="152"/>
      <c r="C258" s="152" t="s">
        <v>499</v>
      </c>
      <c r="D258" s="141">
        <f>D259+D281</f>
        <v>1615.5</v>
      </c>
    </row>
    <row r="259" spans="1:4" ht="41.25" customHeight="1">
      <c r="A259" s="144" t="s">
        <v>500</v>
      </c>
      <c r="B259" s="145"/>
      <c r="C259" s="145" t="s">
        <v>501</v>
      </c>
      <c r="D259" s="141">
        <f>D260+D269+D276</f>
        <v>817.4</v>
      </c>
    </row>
    <row r="260" spans="1:4" ht="25.5" customHeight="1">
      <c r="A260" s="144" t="s">
        <v>502</v>
      </c>
      <c r="B260" s="156"/>
      <c r="C260" s="156" t="s">
        <v>503</v>
      </c>
      <c r="D260" s="141">
        <f>D261+D265+D267+D263</f>
        <v>170.1</v>
      </c>
    </row>
    <row r="261" spans="1:4" ht="34.5" customHeight="1">
      <c r="A261" s="144" t="s">
        <v>504</v>
      </c>
      <c r="B261" s="156"/>
      <c r="C261" s="156" t="s">
        <v>505</v>
      </c>
      <c r="D261" s="141">
        <f>D262</f>
        <v>135</v>
      </c>
    </row>
    <row r="262" spans="1:4" ht="33" customHeight="1">
      <c r="A262" s="144"/>
      <c r="B262" s="159" t="s">
        <v>256</v>
      </c>
      <c r="C262" s="160" t="s">
        <v>257</v>
      </c>
      <c r="D262" s="141">
        <v>135</v>
      </c>
    </row>
    <row r="263" spans="1:4" ht="33" customHeight="1">
      <c r="A263" s="144" t="s">
        <v>506</v>
      </c>
      <c r="B263" s="159"/>
      <c r="C263" s="156" t="s">
        <v>507</v>
      </c>
      <c r="D263" s="141">
        <f>D264</f>
        <v>20</v>
      </c>
    </row>
    <row r="264" spans="1:4" ht="33" customHeight="1">
      <c r="A264" s="144"/>
      <c r="B264" s="159" t="s">
        <v>256</v>
      </c>
      <c r="C264" s="160" t="s">
        <v>257</v>
      </c>
      <c r="D264" s="141">
        <v>20</v>
      </c>
    </row>
    <row r="265" spans="1:4" ht="18.75" customHeight="1">
      <c r="A265" s="144" t="s">
        <v>508</v>
      </c>
      <c r="B265" s="156"/>
      <c r="C265" s="156" t="s">
        <v>509</v>
      </c>
      <c r="D265" s="141">
        <f>D266</f>
        <v>5.1</v>
      </c>
    </row>
    <row r="266" spans="1:4" ht="30.75" customHeight="1">
      <c r="A266" s="144"/>
      <c r="B266" s="159" t="s">
        <v>256</v>
      </c>
      <c r="C266" s="160" t="s">
        <v>257</v>
      </c>
      <c r="D266" s="141">
        <v>5.1</v>
      </c>
    </row>
    <row r="267" spans="1:4" ht="30.75" customHeight="1">
      <c r="A267" s="144" t="s">
        <v>510</v>
      </c>
      <c r="B267" s="156"/>
      <c r="C267" s="156" t="s">
        <v>511</v>
      </c>
      <c r="D267" s="141">
        <f>D268</f>
        <v>10</v>
      </c>
    </row>
    <row r="268" spans="1:4" ht="30.75" customHeight="1">
      <c r="A268" s="144"/>
      <c r="B268" s="159" t="s">
        <v>256</v>
      </c>
      <c r="C268" s="160" t="s">
        <v>257</v>
      </c>
      <c r="D268" s="141">
        <v>10</v>
      </c>
    </row>
    <row r="269" spans="1:4" ht="30" customHeight="1">
      <c r="A269" s="144" t="s">
        <v>512</v>
      </c>
      <c r="B269" s="156"/>
      <c r="C269" s="156" t="s">
        <v>513</v>
      </c>
      <c r="D269" s="141">
        <f>D270+D272+D274</f>
        <v>268</v>
      </c>
    </row>
    <row r="270" spans="1:4" ht="33" customHeight="1">
      <c r="A270" s="144" t="s">
        <v>514</v>
      </c>
      <c r="B270" s="156"/>
      <c r="C270" s="156" t="s">
        <v>515</v>
      </c>
      <c r="D270" s="141">
        <f>D271</f>
        <v>100</v>
      </c>
    </row>
    <row r="271" spans="1:4" ht="31.5" customHeight="1">
      <c r="A271" s="144"/>
      <c r="B271" s="159" t="s">
        <v>256</v>
      </c>
      <c r="C271" s="160" t="s">
        <v>257</v>
      </c>
      <c r="D271" s="141">
        <v>100</v>
      </c>
    </row>
    <row r="272" spans="1:4" ht="27.75" customHeight="1">
      <c r="A272" s="144" t="s">
        <v>516</v>
      </c>
      <c r="B272" s="156"/>
      <c r="C272" s="156" t="s">
        <v>517</v>
      </c>
      <c r="D272" s="141">
        <f>D273</f>
        <v>93</v>
      </c>
    </row>
    <row r="273" spans="1:4" ht="31.5" customHeight="1">
      <c r="A273" s="144"/>
      <c r="B273" s="159" t="s">
        <v>256</v>
      </c>
      <c r="C273" s="160" t="s">
        <v>257</v>
      </c>
      <c r="D273" s="141">
        <v>93</v>
      </c>
    </row>
    <row r="274" spans="1:4" ht="46.5" customHeight="1">
      <c r="A274" s="144" t="s">
        <v>518</v>
      </c>
      <c r="B274" s="159"/>
      <c r="C274" s="156" t="s">
        <v>519</v>
      </c>
      <c r="D274" s="141">
        <f>D275</f>
        <v>75</v>
      </c>
    </row>
    <row r="275" spans="1:4" ht="31.5" customHeight="1">
      <c r="A275" s="144"/>
      <c r="B275" s="159" t="s">
        <v>256</v>
      </c>
      <c r="C275" s="160" t="s">
        <v>257</v>
      </c>
      <c r="D275" s="141">
        <v>75</v>
      </c>
    </row>
    <row r="276" spans="1:4" ht="34.5" customHeight="1">
      <c r="A276" s="144" t="s">
        <v>520</v>
      </c>
      <c r="B276" s="156"/>
      <c r="C276" s="156" t="s">
        <v>521</v>
      </c>
      <c r="D276" s="141">
        <f>D277+D279</f>
        <v>379.29999999999995</v>
      </c>
    </row>
    <row r="277" spans="1:4" ht="35.25" customHeight="1">
      <c r="A277" s="144" t="s">
        <v>522</v>
      </c>
      <c r="B277" s="152"/>
      <c r="C277" s="152" t="s">
        <v>523</v>
      </c>
      <c r="D277" s="141">
        <f>D278</f>
        <v>342.4</v>
      </c>
    </row>
    <row r="278" spans="1:4" ht="33.75" customHeight="1">
      <c r="A278" s="144"/>
      <c r="B278" s="159" t="s">
        <v>256</v>
      </c>
      <c r="C278" s="160" t="s">
        <v>257</v>
      </c>
      <c r="D278" s="141">
        <v>342.4</v>
      </c>
    </row>
    <row r="279" spans="1:4" ht="37.5" customHeight="1">
      <c r="A279" s="144" t="s">
        <v>524</v>
      </c>
      <c r="B279" s="152"/>
      <c r="C279" s="152" t="s">
        <v>525</v>
      </c>
      <c r="D279" s="141">
        <f>D280</f>
        <v>36.9</v>
      </c>
    </row>
    <row r="280" spans="1:4" ht="34.5" customHeight="1">
      <c r="A280" s="144"/>
      <c r="B280" s="159" t="s">
        <v>256</v>
      </c>
      <c r="C280" s="160" t="s">
        <v>257</v>
      </c>
      <c r="D280" s="141">
        <v>36.9</v>
      </c>
    </row>
    <row r="281" spans="1:4" ht="32.25" customHeight="1">
      <c r="A281" s="144" t="s">
        <v>526</v>
      </c>
      <c r="B281" s="145"/>
      <c r="C281" s="145" t="s">
        <v>527</v>
      </c>
      <c r="D281" s="141">
        <f>D282+D285</f>
        <v>798.1</v>
      </c>
    </row>
    <row r="282" spans="1:4" ht="35.25" customHeight="1">
      <c r="A282" s="144" t="s">
        <v>528</v>
      </c>
      <c r="B282" s="156"/>
      <c r="C282" s="156" t="s">
        <v>529</v>
      </c>
      <c r="D282" s="141">
        <f>D283</f>
        <v>93</v>
      </c>
    </row>
    <row r="283" spans="1:4" ht="32.25" customHeight="1">
      <c r="A283" s="144" t="s">
        <v>530</v>
      </c>
      <c r="B283" s="156"/>
      <c r="C283" s="156" t="s">
        <v>531</v>
      </c>
      <c r="D283" s="141">
        <f>D284</f>
        <v>93</v>
      </c>
    </row>
    <row r="284" spans="1:4" ht="35.25" customHeight="1">
      <c r="A284" s="144"/>
      <c r="B284" s="159" t="s">
        <v>256</v>
      </c>
      <c r="C284" s="160" t="s">
        <v>257</v>
      </c>
      <c r="D284" s="141">
        <v>93</v>
      </c>
    </row>
    <row r="285" spans="1:4" ht="33.75" customHeight="1">
      <c r="A285" s="144" t="s">
        <v>532</v>
      </c>
      <c r="B285" s="156"/>
      <c r="C285" s="156" t="s">
        <v>533</v>
      </c>
      <c r="D285" s="141">
        <f>D286+D292+D294+D290+D288</f>
        <v>705.1</v>
      </c>
    </row>
    <row r="286" spans="1:4" ht="50.25" customHeight="1">
      <c r="A286" s="144" t="s">
        <v>534</v>
      </c>
      <c r="B286" s="152"/>
      <c r="C286" s="152" t="s">
        <v>535</v>
      </c>
      <c r="D286" s="141">
        <f>D287</f>
        <v>120</v>
      </c>
    </row>
    <row r="287" spans="1:4" ht="29.25" customHeight="1">
      <c r="A287" s="144"/>
      <c r="B287" s="159" t="s">
        <v>256</v>
      </c>
      <c r="C287" s="160" t="s">
        <v>257</v>
      </c>
      <c r="D287" s="141">
        <v>120</v>
      </c>
    </row>
    <row r="288" spans="1:4" ht="34.5" customHeight="1">
      <c r="A288" s="144" t="s">
        <v>880</v>
      </c>
      <c r="B288" s="152"/>
      <c r="C288" s="152" t="s">
        <v>881</v>
      </c>
      <c r="D288" s="141">
        <f>D289</f>
        <v>100</v>
      </c>
    </row>
    <row r="289" spans="1:4" ht="29.25" customHeight="1">
      <c r="A289" s="144"/>
      <c r="B289" s="159" t="s">
        <v>256</v>
      </c>
      <c r="C289" s="160" t="s">
        <v>257</v>
      </c>
      <c r="D289" s="141">
        <v>100</v>
      </c>
    </row>
    <row r="290" spans="1:4" ht="24" customHeight="1">
      <c r="A290" s="144" t="s">
        <v>536</v>
      </c>
      <c r="B290" s="156"/>
      <c r="C290" s="156" t="s">
        <v>537</v>
      </c>
      <c r="D290" s="141">
        <f>D291</f>
        <v>5.1</v>
      </c>
    </row>
    <row r="291" spans="1:4" ht="36" customHeight="1">
      <c r="A291" s="144"/>
      <c r="B291" s="159" t="s">
        <v>256</v>
      </c>
      <c r="C291" s="160" t="s">
        <v>257</v>
      </c>
      <c r="D291" s="141">
        <v>5.1</v>
      </c>
    </row>
    <row r="292" spans="1:4" ht="24.75" customHeight="1">
      <c r="A292" s="144" t="s">
        <v>538</v>
      </c>
      <c r="B292" s="152"/>
      <c r="C292" s="160" t="s">
        <v>539</v>
      </c>
      <c r="D292" s="141">
        <f>D293</f>
        <v>450</v>
      </c>
    </row>
    <row r="293" spans="1:4" ht="33.75" customHeight="1">
      <c r="A293" s="144"/>
      <c r="B293" s="159" t="s">
        <v>256</v>
      </c>
      <c r="C293" s="160" t="s">
        <v>257</v>
      </c>
      <c r="D293" s="141">
        <v>450</v>
      </c>
    </row>
    <row r="294" spans="1:4" ht="34.5" customHeight="1">
      <c r="A294" s="144" t="s">
        <v>540</v>
      </c>
      <c r="B294" s="156"/>
      <c r="C294" s="160" t="s">
        <v>541</v>
      </c>
      <c r="D294" s="141">
        <f>D295</f>
        <v>30</v>
      </c>
    </row>
    <row r="295" spans="1:4" ht="31.5" customHeight="1">
      <c r="A295" s="144"/>
      <c r="B295" s="159" t="s">
        <v>256</v>
      </c>
      <c r="C295" s="160" t="s">
        <v>257</v>
      </c>
      <c r="D295" s="141">
        <v>30</v>
      </c>
    </row>
    <row r="296" spans="1:4" ht="33.75" customHeight="1">
      <c r="A296" s="144" t="s">
        <v>542</v>
      </c>
      <c r="B296" s="152"/>
      <c r="C296" s="152" t="s">
        <v>543</v>
      </c>
      <c r="D296" s="141">
        <f>D297+D301</f>
        <v>188</v>
      </c>
    </row>
    <row r="297" spans="1:4" ht="26.25" customHeight="1">
      <c r="A297" s="144" t="s">
        <v>544</v>
      </c>
      <c r="B297" s="419"/>
      <c r="C297" s="146" t="s">
        <v>545</v>
      </c>
      <c r="D297" s="141">
        <f>D298</f>
        <v>68</v>
      </c>
    </row>
    <row r="298" spans="1:4" ht="33.75" customHeight="1">
      <c r="A298" s="144" t="s">
        <v>546</v>
      </c>
      <c r="B298" s="420"/>
      <c r="C298" s="151" t="s">
        <v>547</v>
      </c>
      <c r="D298" s="141">
        <f>D299</f>
        <v>68</v>
      </c>
    </row>
    <row r="299" spans="1:4" ht="39" customHeight="1">
      <c r="A299" s="144" t="s">
        <v>548</v>
      </c>
      <c r="B299" s="417"/>
      <c r="C299" s="417" t="s">
        <v>549</v>
      </c>
      <c r="D299" s="141">
        <f>D300</f>
        <v>68</v>
      </c>
    </row>
    <row r="300" spans="1:4" ht="39" customHeight="1">
      <c r="A300" s="144"/>
      <c r="B300" s="148" t="s">
        <v>202</v>
      </c>
      <c r="C300" s="149" t="s">
        <v>203</v>
      </c>
      <c r="D300" s="141">
        <v>68</v>
      </c>
    </row>
    <row r="301" spans="1:4" ht="53.25" customHeight="1">
      <c r="A301" s="144" t="s">
        <v>882</v>
      </c>
      <c r="B301" s="151"/>
      <c r="C301" s="151" t="s">
        <v>883</v>
      </c>
      <c r="D301" s="141">
        <f>D302</f>
        <v>120</v>
      </c>
    </row>
    <row r="302" spans="1:4" ht="43.5" customHeight="1">
      <c r="A302" s="144" t="s">
        <v>884</v>
      </c>
      <c r="B302" s="151"/>
      <c r="C302" s="151" t="s">
        <v>885</v>
      </c>
      <c r="D302" s="141">
        <f>D303</f>
        <v>120</v>
      </c>
    </row>
    <row r="303" spans="1:4" ht="48.75" customHeight="1">
      <c r="A303" s="144" t="s">
        <v>886</v>
      </c>
      <c r="B303" s="151"/>
      <c r="C303" s="151" t="s">
        <v>887</v>
      </c>
      <c r="D303" s="141">
        <f>D304</f>
        <v>120</v>
      </c>
    </row>
    <row r="304" spans="1:4" ht="39" customHeight="1">
      <c r="A304" s="144"/>
      <c r="B304" s="159" t="s">
        <v>256</v>
      </c>
      <c r="C304" s="160" t="s">
        <v>257</v>
      </c>
      <c r="D304" s="141">
        <v>120</v>
      </c>
    </row>
    <row r="305" spans="1:4" ht="17.25" customHeight="1">
      <c r="A305" s="159" t="s">
        <v>550</v>
      </c>
      <c r="B305" s="159"/>
      <c r="C305" s="153" t="s">
        <v>551</v>
      </c>
      <c r="D305" s="141">
        <f>D306+D348</f>
        <v>63077.89999999999</v>
      </c>
    </row>
    <row r="306" spans="1:4" ht="15.75" customHeight="1">
      <c r="A306" s="144" t="s">
        <v>552</v>
      </c>
      <c r="B306" s="10"/>
      <c r="C306" s="145" t="s">
        <v>553</v>
      </c>
      <c r="D306" s="141">
        <f>D309+D311+D315+D313+D322+D330+D333+D340+D307+D337+D335+D345+D327+D324+D343+D319</f>
        <v>35305.89999999999</v>
      </c>
    </row>
    <row r="307" spans="1:4" ht="15.75" customHeight="1">
      <c r="A307" s="144" t="s">
        <v>554</v>
      </c>
      <c r="B307" s="145"/>
      <c r="C307" s="145" t="s">
        <v>555</v>
      </c>
      <c r="D307" s="141">
        <f>D308</f>
        <v>1372.8</v>
      </c>
    </row>
    <row r="308" spans="1:4" ht="63" customHeight="1">
      <c r="A308" s="144"/>
      <c r="B308" s="159" t="s">
        <v>436</v>
      </c>
      <c r="C308" s="160" t="s">
        <v>437</v>
      </c>
      <c r="D308" s="141">
        <v>1372.8</v>
      </c>
    </row>
    <row r="309" spans="1:4" ht="21.75" customHeight="1">
      <c r="A309" s="144" t="s">
        <v>556</v>
      </c>
      <c r="B309" s="10"/>
      <c r="C309" s="145" t="s">
        <v>557</v>
      </c>
      <c r="D309" s="109">
        <f>D310</f>
        <v>754.8</v>
      </c>
    </row>
    <row r="310" spans="1:4" ht="63" customHeight="1">
      <c r="A310" s="144"/>
      <c r="B310" s="159" t="s">
        <v>436</v>
      </c>
      <c r="C310" s="160" t="s">
        <v>437</v>
      </c>
      <c r="D310" s="109">
        <v>754.8</v>
      </c>
    </row>
    <row r="311" spans="1:4" ht="21" customHeight="1">
      <c r="A311" s="144" t="s">
        <v>558</v>
      </c>
      <c r="B311" s="10"/>
      <c r="C311" s="145" t="s">
        <v>559</v>
      </c>
      <c r="D311" s="141">
        <f>D312</f>
        <v>158</v>
      </c>
    </row>
    <row r="312" spans="1:4" ht="60" customHeight="1">
      <c r="A312" s="144"/>
      <c r="B312" s="159" t="s">
        <v>436</v>
      </c>
      <c r="C312" s="160" t="s">
        <v>437</v>
      </c>
      <c r="D312" s="421">
        <v>158</v>
      </c>
    </row>
    <row r="313" spans="1:4" ht="22.5" customHeight="1">
      <c r="A313" s="144" t="s">
        <v>560</v>
      </c>
      <c r="B313" s="10"/>
      <c r="C313" s="156" t="s">
        <v>561</v>
      </c>
      <c r="D313" s="109">
        <f>D314</f>
        <v>50</v>
      </c>
    </row>
    <row r="314" spans="1:4" ht="24.75" customHeight="1">
      <c r="A314" s="159"/>
      <c r="B314" s="155">
        <v>800</v>
      </c>
      <c r="C314" s="156" t="s">
        <v>319</v>
      </c>
      <c r="D314" s="109">
        <v>50</v>
      </c>
    </row>
    <row r="315" spans="1:4" ht="18" customHeight="1">
      <c r="A315" s="144" t="s">
        <v>562</v>
      </c>
      <c r="B315" s="179"/>
      <c r="C315" s="145" t="s">
        <v>465</v>
      </c>
      <c r="D315" s="141">
        <f>D316+D317+D318</f>
        <v>29003.8</v>
      </c>
    </row>
    <row r="316" spans="1:4" ht="63" customHeight="1">
      <c r="A316" s="155"/>
      <c r="B316" s="159" t="s">
        <v>436</v>
      </c>
      <c r="C316" s="160" t="s">
        <v>437</v>
      </c>
      <c r="D316" s="141">
        <v>23706.1</v>
      </c>
    </row>
    <row r="317" spans="1:4" ht="35.25" customHeight="1">
      <c r="A317" s="155"/>
      <c r="B317" s="159" t="s">
        <v>256</v>
      </c>
      <c r="C317" s="160" t="s">
        <v>257</v>
      </c>
      <c r="D317" s="141">
        <v>5139.3</v>
      </c>
    </row>
    <row r="318" spans="1:4" ht="17.25" customHeight="1">
      <c r="A318" s="155"/>
      <c r="B318" s="155">
        <v>800</v>
      </c>
      <c r="C318" s="156" t="s">
        <v>319</v>
      </c>
      <c r="D318" s="141">
        <v>158.4</v>
      </c>
    </row>
    <row r="319" spans="1:4" ht="17.25" customHeight="1">
      <c r="A319" s="144" t="s">
        <v>890</v>
      </c>
      <c r="B319" s="145"/>
      <c r="C319" s="145" t="s">
        <v>891</v>
      </c>
      <c r="D319" s="141">
        <f>D320+D321</f>
        <v>453.2</v>
      </c>
    </row>
    <row r="320" spans="1:4" ht="63.75" customHeight="1">
      <c r="A320" s="155"/>
      <c r="B320" s="159" t="s">
        <v>436</v>
      </c>
      <c r="C320" s="160" t="s">
        <v>437</v>
      </c>
      <c r="D320" s="141">
        <v>382.5</v>
      </c>
    </row>
    <row r="321" spans="1:4" ht="36" customHeight="1">
      <c r="A321" s="155"/>
      <c r="B321" s="159" t="s">
        <v>256</v>
      </c>
      <c r="C321" s="160" t="s">
        <v>257</v>
      </c>
      <c r="D321" s="141">
        <v>70.7</v>
      </c>
    </row>
    <row r="322" spans="1:4" ht="38.25" customHeight="1">
      <c r="A322" s="144" t="s">
        <v>563</v>
      </c>
      <c r="B322" s="147"/>
      <c r="C322" s="422" t="s">
        <v>564</v>
      </c>
      <c r="D322" s="141">
        <f>D323</f>
        <v>881.1</v>
      </c>
    </row>
    <row r="323" spans="1:4" ht="61.5" customHeight="1">
      <c r="A323" s="210"/>
      <c r="B323" s="159" t="s">
        <v>436</v>
      </c>
      <c r="C323" s="160" t="s">
        <v>437</v>
      </c>
      <c r="D323" s="209">
        <v>881.1</v>
      </c>
    </row>
    <row r="324" spans="1:4" ht="63.75" customHeight="1">
      <c r="A324" s="144" t="s">
        <v>565</v>
      </c>
      <c r="B324" s="211"/>
      <c r="C324" s="300" t="s">
        <v>566</v>
      </c>
      <c r="D324" s="141">
        <f>D325+D326</f>
        <v>109.7</v>
      </c>
    </row>
    <row r="325" spans="1:4" ht="61.5" customHeight="1">
      <c r="A325" s="210"/>
      <c r="B325" s="159" t="s">
        <v>436</v>
      </c>
      <c r="C325" s="160" t="s">
        <v>437</v>
      </c>
      <c r="D325" s="141">
        <v>107.7</v>
      </c>
    </row>
    <row r="326" spans="1:4" ht="35.25" customHeight="1">
      <c r="A326" s="210"/>
      <c r="B326" s="159" t="s">
        <v>256</v>
      </c>
      <c r="C326" s="160" t="s">
        <v>257</v>
      </c>
      <c r="D326" s="141">
        <v>2</v>
      </c>
    </row>
    <row r="327" spans="1:4" ht="64.5" customHeight="1">
      <c r="A327" s="144" t="s">
        <v>567</v>
      </c>
      <c r="B327" s="147"/>
      <c r="C327" s="153" t="s">
        <v>568</v>
      </c>
      <c r="D327" s="141">
        <f>D328+D329</f>
        <v>1.2</v>
      </c>
    </row>
    <row r="328" spans="1:4" ht="63.75" customHeight="1">
      <c r="A328" s="147"/>
      <c r="B328" s="159" t="s">
        <v>436</v>
      </c>
      <c r="C328" s="160" t="s">
        <v>437</v>
      </c>
      <c r="D328" s="141">
        <v>1</v>
      </c>
    </row>
    <row r="329" spans="1:4" ht="35.25" customHeight="1">
      <c r="A329" s="147"/>
      <c r="B329" s="159" t="s">
        <v>256</v>
      </c>
      <c r="C329" s="160" t="s">
        <v>257</v>
      </c>
      <c r="D329" s="141">
        <v>0.2</v>
      </c>
    </row>
    <row r="330" spans="1:4" ht="48" customHeight="1">
      <c r="A330" s="144" t="s">
        <v>569</v>
      </c>
      <c r="B330" s="305"/>
      <c r="C330" s="208" t="s">
        <v>570</v>
      </c>
      <c r="D330" s="141">
        <f>D331+D332</f>
        <v>421</v>
      </c>
    </row>
    <row r="331" spans="1:4" ht="63.75" customHeight="1">
      <c r="A331" s="155"/>
      <c r="B331" s="159" t="s">
        <v>436</v>
      </c>
      <c r="C331" s="160" t="s">
        <v>437</v>
      </c>
      <c r="D331" s="141">
        <v>325.5</v>
      </c>
    </row>
    <row r="332" spans="1:4" ht="30" customHeight="1">
      <c r="A332" s="155"/>
      <c r="B332" s="159" t="s">
        <v>256</v>
      </c>
      <c r="C332" s="160" t="s">
        <v>257</v>
      </c>
      <c r="D332" s="141">
        <v>95.5</v>
      </c>
    </row>
    <row r="333" spans="1:4" ht="21" customHeight="1">
      <c r="A333" s="144" t="s">
        <v>571</v>
      </c>
      <c r="B333" s="305"/>
      <c r="C333" s="208" t="s">
        <v>572</v>
      </c>
      <c r="D333" s="141">
        <f>D334</f>
        <v>3.9</v>
      </c>
    </row>
    <row r="334" spans="1:4" ht="30" customHeight="1">
      <c r="A334" s="210"/>
      <c r="B334" s="159" t="s">
        <v>256</v>
      </c>
      <c r="C334" s="160" t="s">
        <v>257</v>
      </c>
      <c r="D334" s="141">
        <v>3.9</v>
      </c>
    </row>
    <row r="335" spans="1:4" ht="33.75" customHeight="1">
      <c r="A335" s="144" t="s">
        <v>573</v>
      </c>
      <c r="B335" s="211"/>
      <c r="C335" s="207" t="s">
        <v>574</v>
      </c>
      <c r="D335" s="141">
        <f>D336</f>
        <v>43.7</v>
      </c>
    </row>
    <row r="336" spans="1:4" ht="30" customHeight="1">
      <c r="A336" s="155"/>
      <c r="B336" s="159" t="s">
        <v>256</v>
      </c>
      <c r="C336" s="160" t="s">
        <v>257</v>
      </c>
      <c r="D336" s="141">
        <v>43.7</v>
      </c>
    </row>
    <row r="337" spans="1:4" ht="56.25" customHeight="1">
      <c r="A337" s="144" t="s">
        <v>575</v>
      </c>
      <c r="B337" s="147"/>
      <c r="C337" s="208" t="s">
        <v>576</v>
      </c>
      <c r="D337" s="141">
        <f>D338+D339</f>
        <v>9.4</v>
      </c>
    </row>
    <row r="338" spans="1:4" ht="63.75" customHeight="1">
      <c r="A338" s="155"/>
      <c r="B338" s="159" t="s">
        <v>436</v>
      </c>
      <c r="C338" s="160" t="s">
        <v>437</v>
      </c>
      <c r="D338" s="141">
        <v>7.9</v>
      </c>
    </row>
    <row r="339" spans="1:4" ht="34.5" customHeight="1">
      <c r="A339" s="155"/>
      <c r="B339" s="159" t="s">
        <v>256</v>
      </c>
      <c r="C339" s="160" t="s">
        <v>257</v>
      </c>
      <c r="D339" s="141">
        <v>1.5</v>
      </c>
    </row>
    <row r="340" spans="1:4" ht="32.25" customHeight="1">
      <c r="A340" s="144" t="s">
        <v>577</v>
      </c>
      <c r="B340" s="147"/>
      <c r="C340" s="208" t="s">
        <v>578</v>
      </c>
      <c r="D340" s="141">
        <f>D341+D342</f>
        <v>395.1</v>
      </c>
    </row>
    <row r="341" spans="1:4" ht="63" customHeight="1">
      <c r="A341" s="155"/>
      <c r="B341" s="159" t="s">
        <v>436</v>
      </c>
      <c r="C341" s="160" t="s">
        <v>437</v>
      </c>
      <c r="D341" s="141">
        <v>380.1</v>
      </c>
    </row>
    <row r="342" spans="1:4" ht="36" customHeight="1">
      <c r="A342" s="155"/>
      <c r="B342" s="159" t="s">
        <v>256</v>
      </c>
      <c r="C342" s="160" t="s">
        <v>257</v>
      </c>
      <c r="D342" s="141">
        <v>15</v>
      </c>
    </row>
    <row r="343" spans="1:4" ht="53.25" customHeight="1">
      <c r="A343" s="144" t="s">
        <v>579</v>
      </c>
      <c r="B343" s="159"/>
      <c r="C343" s="160" t="s">
        <v>580</v>
      </c>
      <c r="D343" s="141">
        <f>D344</f>
        <v>52.2</v>
      </c>
    </row>
    <row r="344" spans="1:4" ht="36" customHeight="1">
      <c r="A344" s="155"/>
      <c r="B344" s="159" t="s">
        <v>256</v>
      </c>
      <c r="C344" s="160" t="s">
        <v>257</v>
      </c>
      <c r="D344" s="141">
        <v>52.2</v>
      </c>
    </row>
    <row r="345" spans="1:4" ht="27" customHeight="1">
      <c r="A345" s="144" t="s">
        <v>581</v>
      </c>
      <c r="B345" s="159"/>
      <c r="C345" s="423" t="s">
        <v>582</v>
      </c>
      <c r="D345" s="141">
        <f>D346+D347</f>
        <v>1596</v>
      </c>
    </row>
    <row r="346" spans="1:4" ht="66" customHeight="1">
      <c r="A346" s="155"/>
      <c r="B346" s="159" t="s">
        <v>436</v>
      </c>
      <c r="C346" s="160" t="s">
        <v>437</v>
      </c>
      <c r="D346" s="141">
        <v>1330.8</v>
      </c>
    </row>
    <row r="347" spans="1:4" ht="36" customHeight="1">
      <c r="A347" s="155"/>
      <c r="B347" s="159" t="s">
        <v>256</v>
      </c>
      <c r="C347" s="160" t="s">
        <v>257</v>
      </c>
      <c r="D347" s="141">
        <v>265.2</v>
      </c>
    </row>
    <row r="348" spans="1:4" ht="31.5" customHeight="1">
      <c r="A348" s="144" t="s">
        <v>583</v>
      </c>
      <c r="B348" s="179"/>
      <c r="C348" s="145" t="s">
        <v>584</v>
      </c>
      <c r="D348" s="109">
        <f>D357+D365+D369+D359+D351+D367+D349+D353+D361+D363</f>
        <v>27772</v>
      </c>
    </row>
    <row r="349" spans="1:4" ht="47.25" customHeight="1">
      <c r="A349" s="144" t="s">
        <v>585</v>
      </c>
      <c r="B349" s="148"/>
      <c r="C349" s="149" t="s">
        <v>586</v>
      </c>
      <c r="D349" s="109">
        <f>D350</f>
        <v>63.7</v>
      </c>
    </row>
    <row r="350" spans="1:4" ht="35.25" customHeight="1">
      <c r="A350" s="139"/>
      <c r="B350" s="159" t="s">
        <v>256</v>
      </c>
      <c r="C350" s="160" t="s">
        <v>257</v>
      </c>
      <c r="D350" s="109">
        <v>63.7</v>
      </c>
    </row>
    <row r="351" spans="1:4" ht="81" customHeight="1">
      <c r="A351" s="144" t="s">
        <v>587</v>
      </c>
      <c r="B351" s="159"/>
      <c r="C351" s="160" t="s">
        <v>588</v>
      </c>
      <c r="D351" s="109">
        <f>D352</f>
        <v>6485.1</v>
      </c>
    </row>
    <row r="352" spans="1:4" ht="36" customHeight="1">
      <c r="A352" s="139"/>
      <c r="B352" s="159" t="s">
        <v>345</v>
      </c>
      <c r="C352" s="301" t="s">
        <v>346</v>
      </c>
      <c r="D352" s="109">
        <v>6485.1</v>
      </c>
    </row>
    <row r="353" spans="1:4" ht="31.5" customHeight="1">
      <c r="A353" s="144" t="s">
        <v>589</v>
      </c>
      <c r="B353" s="155"/>
      <c r="C353" s="422" t="s">
        <v>590</v>
      </c>
      <c r="D353" s="109">
        <f>D354+D355+D356</f>
        <v>3738.8</v>
      </c>
    </row>
    <row r="354" spans="1:4" ht="31.5" customHeight="1">
      <c r="A354" s="139"/>
      <c r="B354" s="159" t="s">
        <v>256</v>
      </c>
      <c r="C354" s="160" t="s">
        <v>257</v>
      </c>
      <c r="D354" s="109">
        <v>112</v>
      </c>
    </row>
    <row r="355" spans="1:4" ht="19.5" customHeight="1">
      <c r="A355" s="139"/>
      <c r="B355" s="148" t="s">
        <v>396</v>
      </c>
      <c r="C355" s="416" t="s">
        <v>397</v>
      </c>
      <c r="D355" s="109">
        <v>588</v>
      </c>
    </row>
    <row r="356" spans="1:4" ht="31.5" customHeight="1">
      <c r="A356" s="139"/>
      <c r="B356" s="148" t="s">
        <v>202</v>
      </c>
      <c r="C356" s="149" t="s">
        <v>203</v>
      </c>
      <c r="D356" s="109">
        <v>3038.8</v>
      </c>
    </row>
    <row r="357" spans="1:4" ht="19.5" customHeight="1">
      <c r="A357" s="144" t="s">
        <v>591</v>
      </c>
      <c r="B357" s="158"/>
      <c r="C357" s="145" t="s">
        <v>592</v>
      </c>
      <c r="D357" s="109">
        <f>D358</f>
        <v>535</v>
      </c>
    </row>
    <row r="358" spans="1:4" ht="31.5" customHeight="1">
      <c r="A358" s="139"/>
      <c r="B358" s="159" t="s">
        <v>256</v>
      </c>
      <c r="C358" s="160" t="s">
        <v>257</v>
      </c>
      <c r="D358" s="109">
        <v>535</v>
      </c>
    </row>
    <row r="359" spans="1:4" ht="21.75" customHeight="1">
      <c r="A359" s="144" t="s">
        <v>593</v>
      </c>
      <c r="B359" s="145"/>
      <c r="C359" s="145" t="s">
        <v>594</v>
      </c>
      <c r="D359" s="109">
        <f>D360</f>
        <v>2050</v>
      </c>
    </row>
    <row r="360" spans="1:4" ht="36.75" customHeight="1">
      <c r="A360" s="180"/>
      <c r="B360" s="148" t="s">
        <v>202</v>
      </c>
      <c r="C360" s="149" t="s">
        <v>203</v>
      </c>
      <c r="D360" s="109">
        <v>2050</v>
      </c>
    </row>
    <row r="361" spans="1:4" ht="36.75" customHeight="1">
      <c r="A361" s="144" t="s">
        <v>899</v>
      </c>
      <c r="B361" s="145"/>
      <c r="C361" s="145" t="s">
        <v>900</v>
      </c>
      <c r="D361" s="109">
        <f>D362</f>
        <v>200</v>
      </c>
    </row>
    <row r="362" spans="1:4" ht="36.75" customHeight="1">
      <c r="A362" s="180"/>
      <c r="B362" s="159" t="s">
        <v>256</v>
      </c>
      <c r="C362" s="160" t="s">
        <v>257</v>
      </c>
      <c r="D362" s="109">
        <v>200</v>
      </c>
    </row>
    <row r="363" spans="1:4" ht="25.5" customHeight="1">
      <c r="A363" s="144" t="s">
        <v>901</v>
      </c>
      <c r="B363" s="145"/>
      <c r="C363" s="145" t="s">
        <v>902</v>
      </c>
      <c r="D363" s="109">
        <f>D364</f>
        <v>100</v>
      </c>
    </row>
    <row r="364" spans="1:4" ht="36.75" customHeight="1">
      <c r="A364" s="180"/>
      <c r="B364" s="159" t="s">
        <v>256</v>
      </c>
      <c r="C364" s="160" t="s">
        <v>257</v>
      </c>
      <c r="D364" s="109">
        <v>100</v>
      </c>
    </row>
    <row r="365" spans="1:4" ht="50.25" customHeight="1">
      <c r="A365" s="144" t="s">
        <v>875</v>
      </c>
      <c r="B365" s="155"/>
      <c r="C365" s="306" t="s">
        <v>595</v>
      </c>
      <c r="D365" s="109">
        <f>D366</f>
        <v>11961.6</v>
      </c>
    </row>
    <row r="366" spans="1:4" ht="19.5" customHeight="1">
      <c r="A366" s="139"/>
      <c r="B366" s="155">
        <v>800</v>
      </c>
      <c r="C366" s="156" t="s">
        <v>319</v>
      </c>
      <c r="D366" s="109">
        <v>11961.6</v>
      </c>
    </row>
    <row r="367" spans="1:4" ht="33" customHeight="1">
      <c r="A367" s="144" t="s">
        <v>596</v>
      </c>
      <c r="B367" s="299"/>
      <c r="C367" s="299" t="s">
        <v>597</v>
      </c>
      <c r="D367" s="109">
        <f>D368</f>
        <v>195.5</v>
      </c>
    </row>
    <row r="368" spans="1:4" ht="30.75" customHeight="1">
      <c r="A368" s="144"/>
      <c r="B368" s="159" t="s">
        <v>256</v>
      </c>
      <c r="C368" s="160" t="s">
        <v>257</v>
      </c>
      <c r="D368" s="109">
        <v>195.5</v>
      </c>
    </row>
    <row r="369" spans="1:4" ht="34.5" customHeight="1">
      <c r="A369" s="144" t="s">
        <v>598</v>
      </c>
      <c r="B369" s="145"/>
      <c r="C369" s="145" t="s">
        <v>599</v>
      </c>
      <c r="D369" s="109">
        <f>D370</f>
        <v>2442.3</v>
      </c>
    </row>
    <row r="370" spans="1:4" ht="21" customHeight="1">
      <c r="A370" s="155"/>
      <c r="B370" s="148" t="s">
        <v>396</v>
      </c>
      <c r="C370" s="416" t="s">
        <v>397</v>
      </c>
      <c r="D370" s="109">
        <v>2442.3</v>
      </c>
    </row>
    <row r="371" spans="1:4" ht="18" customHeight="1">
      <c r="A371" s="162"/>
      <c r="B371" s="163"/>
      <c r="C371" s="164" t="s">
        <v>600</v>
      </c>
      <c r="D371" s="165">
        <f>D11+D60+D99+D118+D154+D213+D305+D258+D231+D296+D89</f>
        <v>511434.72</v>
      </c>
    </row>
    <row r="374" ht="14.25">
      <c r="D374" s="168"/>
    </row>
    <row r="376" ht="14.25">
      <c r="D376" s="168"/>
    </row>
  </sheetData>
  <sheetProtection/>
  <mergeCells count="5">
    <mergeCell ref="C1:D1"/>
    <mergeCell ref="C2:D2"/>
    <mergeCell ref="C3:D3"/>
    <mergeCell ref="C4:D4"/>
    <mergeCell ref="A7:D7"/>
  </mergeCells>
  <printOptions/>
  <pageMargins left="0.5905511811023623" right="0.15748031496062992" top="0.35433070866141736" bottom="0.15748031496062992" header="0.35433070866141736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5"/>
  <sheetViews>
    <sheetView view="pageBreakPreview" zoomScaleSheetLayoutView="100" zoomScalePageLayoutView="75" workbookViewId="0" topLeftCell="A1">
      <selection activeCell="A7" sqref="A7:E7"/>
    </sheetView>
  </sheetViews>
  <sheetFormatPr defaultColWidth="9.00390625" defaultRowHeight="12.75"/>
  <cols>
    <col min="1" max="1" width="14.375" style="133" customWidth="1"/>
    <col min="2" max="2" width="5.375" style="134" customWidth="1"/>
    <col min="3" max="3" width="67.375" style="134" customWidth="1"/>
    <col min="4" max="4" width="13.00390625" style="169" customWidth="1"/>
    <col min="5" max="5" width="12.25390625" style="134" customWidth="1"/>
    <col min="6" max="6" width="2.625" style="134" customWidth="1"/>
    <col min="7" max="7" width="14.25390625" style="134" customWidth="1"/>
    <col min="8" max="16384" width="9.125" style="134" customWidth="1"/>
  </cols>
  <sheetData>
    <row r="1" spans="3:5" ht="15">
      <c r="C1" s="449" t="s">
        <v>873</v>
      </c>
      <c r="D1" s="449"/>
      <c r="E1" s="452"/>
    </row>
    <row r="2" spans="3:5" ht="15">
      <c r="C2" s="449" t="s">
        <v>189</v>
      </c>
      <c r="D2" s="449"/>
      <c r="E2" s="452"/>
    </row>
    <row r="3" spans="3:5" ht="15">
      <c r="C3" s="449" t="s">
        <v>82</v>
      </c>
      <c r="D3" s="453"/>
      <c r="E3" s="452"/>
    </row>
    <row r="4" spans="3:5" ht="15">
      <c r="C4" s="449" t="s">
        <v>1061</v>
      </c>
      <c r="D4" s="449"/>
      <c r="E4" s="452"/>
    </row>
    <row r="5" spans="3:4" ht="15">
      <c r="C5" s="135"/>
      <c r="D5" s="135"/>
    </row>
    <row r="6" spans="3:5" ht="15">
      <c r="C6" s="135"/>
      <c r="D6" s="135"/>
      <c r="E6" s="136"/>
    </row>
    <row r="7" spans="1:5" ht="49.5" customHeight="1">
      <c r="A7" s="451" t="s">
        <v>601</v>
      </c>
      <c r="B7" s="451"/>
      <c r="C7" s="451"/>
      <c r="D7" s="451"/>
      <c r="E7" s="452"/>
    </row>
    <row r="8" spans="2:4" ht="14.25">
      <c r="B8" s="137"/>
      <c r="C8" s="137"/>
      <c r="D8" s="138"/>
    </row>
    <row r="9" spans="1:5" ht="18" customHeight="1">
      <c r="A9" s="139" t="s">
        <v>191</v>
      </c>
      <c r="B9" s="139" t="s">
        <v>192</v>
      </c>
      <c r="C9" s="139" t="s">
        <v>193</v>
      </c>
      <c r="D9" s="144" t="s">
        <v>602</v>
      </c>
      <c r="E9" s="144" t="s">
        <v>603</v>
      </c>
    </row>
    <row r="10" spans="1:5" ht="14.25" customHeight="1">
      <c r="A10" s="140">
        <v>1</v>
      </c>
      <c r="B10" s="140">
        <v>2</v>
      </c>
      <c r="C10" s="140">
        <v>3</v>
      </c>
      <c r="D10" s="140">
        <v>4</v>
      </c>
      <c r="E10" s="140">
        <v>5</v>
      </c>
    </row>
    <row r="11" spans="1:5" ht="36.75" customHeight="1">
      <c r="A11" s="144" t="s">
        <v>194</v>
      </c>
      <c r="B11" s="197"/>
      <c r="C11" s="198" t="s">
        <v>195</v>
      </c>
      <c r="D11" s="109">
        <f>D12+D24+D35+D54</f>
        <v>8814.699999999999</v>
      </c>
      <c r="E11" s="109">
        <f>E12+E24+E35+E54</f>
        <v>8664.699999999999</v>
      </c>
    </row>
    <row r="12" spans="1:5" ht="19.5" customHeight="1">
      <c r="A12" s="144" t="s">
        <v>196</v>
      </c>
      <c r="B12" s="197"/>
      <c r="C12" s="198" t="s">
        <v>197</v>
      </c>
      <c r="D12" s="109">
        <f>D13+D16+D21</f>
        <v>7564.9</v>
      </c>
      <c r="E12" s="109">
        <f>E13+E16+E21</f>
        <v>7414.9</v>
      </c>
    </row>
    <row r="13" spans="1:5" ht="31.5" customHeight="1">
      <c r="A13" s="144" t="s">
        <v>198</v>
      </c>
      <c r="B13" s="294"/>
      <c r="C13" s="294" t="s">
        <v>199</v>
      </c>
      <c r="D13" s="109">
        <f>D14</f>
        <v>7238.2</v>
      </c>
      <c r="E13" s="109">
        <f>E14</f>
        <v>7088.2</v>
      </c>
    </row>
    <row r="14" spans="1:5" ht="36.75" customHeight="1">
      <c r="A14" s="144" t="s">
        <v>200</v>
      </c>
      <c r="B14" s="146"/>
      <c r="C14" s="146" t="s">
        <v>201</v>
      </c>
      <c r="D14" s="109">
        <f>D15</f>
        <v>7238.2</v>
      </c>
      <c r="E14" s="109">
        <f>E15</f>
        <v>7088.2</v>
      </c>
    </row>
    <row r="15" spans="1:5" ht="34.5" customHeight="1">
      <c r="A15" s="144"/>
      <c r="B15" s="148" t="s">
        <v>202</v>
      </c>
      <c r="C15" s="295" t="s">
        <v>203</v>
      </c>
      <c r="D15" s="109">
        <v>7238.2</v>
      </c>
      <c r="E15" s="109">
        <v>7088.2</v>
      </c>
    </row>
    <row r="16" spans="1:5" ht="45.75" customHeight="1">
      <c r="A16" s="144" t="s">
        <v>204</v>
      </c>
      <c r="B16" s="294"/>
      <c r="C16" s="294" t="s">
        <v>205</v>
      </c>
      <c r="D16" s="109">
        <f>D17+D19</f>
        <v>40</v>
      </c>
      <c r="E16" s="109">
        <f>E17+E19</f>
        <v>40</v>
      </c>
    </row>
    <row r="17" spans="1:5" ht="33.75" customHeight="1">
      <c r="A17" s="144" t="s">
        <v>206</v>
      </c>
      <c r="B17" s="151"/>
      <c r="C17" s="151" t="s">
        <v>207</v>
      </c>
      <c r="D17" s="109">
        <f>D18</f>
        <v>15</v>
      </c>
      <c r="E17" s="109">
        <f>E18</f>
        <v>15</v>
      </c>
    </row>
    <row r="18" spans="1:5" ht="44.25" customHeight="1">
      <c r="A18" s="144"/>
      <c r="B18" s="148" t="s">
        <v>202</v>
      </c>
      <c r="C18" s="295" t="s">
        <v>203</v>
      </c>
      <c r="D18" s="109">
        <v>15</v>
      </c>
      <c r="E18" s="109">
        <v>15</v>
      </c>
    </row>
    <row r="19" spans="1:5" ht="29.25" customHeight="1">
      <c r="A19" s="144" t="s">
        <v>208</v>
      </c>
      <c r="B19" s="151"/>
      <c r="C19" s="151" t="s">
        <v>209</v>
      </c>
      <c r="D19" s="109">
        <f>D20</f>
        <v>25</v>
      </c>
      <c r="E19" s="109">
        <f>E20</f>
        <v>25</v>
      </c>
    </row>
    <row r="20" spans="1:5" ht="36" customHeight="1">
      <c r="A20" s="144"/>
      <c r="B20" s="148" t="s">
        <v>202</v>
      </c>
      <c r="C20" s="295" t="s">
        <v>203</v>
      </c>
      <c r="D20" s="109">
        <v>25</v>
      </c>
      <c r="E20" s="109">
        <v>25</v>
      </c>
    </row>
    <row r="21" spans="1:5" ht="82.5" customHeight="1">
      <c r="A21" s="144" t="s">
        <v>210</v>
      </c>
      <c r="B21" s="148"/>
      <c r="C21" s="295" t="s">
        <v>211</v>
      </c>
      <c r="D21" s="109">
        <f>D22</f>
        <v>286.7</v>
      </c>
      <c r="E21" s="109">
        <f>E22</f>
        <v>286.7</v>
      </c>
    </row>
    <row r="22" spans="1:5" ht="79.5" customHeight="1">
      <c r="A22" s="144" t="s">
        <v>212</v>
      </c>
      <c r="B22" s="148"/>
      <c r="C22" s="295" t="s">
        <v>213</v>
      </c>
      <c r="D22" s="109">
        <f>D23</f>
        <v>286.7</v>
      </c>
      <c r="E22" s="109">
        <f>E23</f>
        <v>286.7</v>
      </c>
    </row>
    <row r="23" spans="1:5" ht="37.5" customHeight="1">
      <c r="A23" s="144"/>
      <c r="B23" s="148" t="s">
        <v>202</v>
      </c>
      <c r="C23" s="295" t="s">
        <v>203</v>
      </c>
      <c r="D23" s="109">
        <v>286.7</v>
      </c>
      <c r="E23" s="141">
        <v>286.7</v>
      </c>
    </row>
    <row r="24" spans="1:5" ht="20.25" customHeight="1">
      <c r="A24" s="144" t="s">
        <v>214</v>
      </c>
      <c r="B24" s="402"/>
      <c r="C24" s="402" t="s">
        <v>215</v>
      </c>
      <c r="D24" s="141">
        <f>D25+D30</f>
        <v>605</v>
      </c>
      <c r="E24" s="141">
        <f>E25+E30</f>
        <v>605</v>
      </c>
    </row>
    <row r="25" spans="1:5" ht="35.25" customHeight="1">
      <c r="A25" s="144" t="s">
        <v>216</v>
      </c>
      <c r="B25" s="294"/>
      <c r="C25" s="294" t="s">
        <v>217</v>
      </c>
      <c r="D25" s="141">
        <f>D26+D28</f>
        <v>530</v>
      </c>
      <c r="E25" s="141">
        <f>E26+E28</f>
        <v>530</v>
      </c>
    </row>
    <row r="26" spans="1:5" ht="35.25" customHeight="1">
      <c r="A26" s="144" t="s">
        <v>218</v>
      </c>
      <c r="B26" s="151"/>
      <c r="C26" s="151" t="s">
        <v>219</v>
      </c>
      <c r="D26" s="141">
        <f>D27</f>
        <v>500</v>
      </c>
      <c r="E26" s="141">
        <f>E27</f>
        <v>500</v>
      </c>
    </row>
    <row r="27" spans="1:5" ht="35.25" customHeight="1">
      <c r="A27" s="144"/>
      <c r="B27" s="148" t="s">
        <v>202</v>
      </c>
      <c r="C27" s="295" t="s">
        <v>203</v>
      </c>
      <c r="D27" s="141">
        <v>500</v>
      </c>
      <c r="E27" s="141">
        <v>500</v>
      </c>
    </row>
    <row r="28" spans="1:5" ht="35.25" customHeight="1">
      <c r="A28" s="144" t="s">
        <v>220</v>
      </c>
      <c r="B28" s="151"/>
      <c r="C28" s="151" t="s">
        <v>221</v>
      </c>
      <c r="D28" s="141">
        <f>D29</f>
        <v>30</v>
      </c>
      <c r="E28" s="141">
        <f>E29</f>
        <v>30</v>
      </c>
    </row>
    <row r="29" spans="1:5" ht="35.25" customHeight="1">
      <c r="A29" s="144"/>
      <c r="B29" s="148" t="s">
        <v>202</v>
      </c>
      <c r="C29" s="295" t="s">
        <v>203</v>
      </c>
      <c r="D29" s="141">
        <v>30</v>
      </c>
      <c r="E29" s="141">
        <v>30</v>
      </c>
    </row>
    <row r="30" spans="1:5" ht="35.25" customHeight="1">
      <c r="A30" s="144" t="s">
        <v>222</v>
      </c>
      <c r="B30" s="294"/>
      <c r="C30" s="294" t="s">
        <v>223</v>
      </c>
      <c r="D30" s="141">
        <f>D31+D33</f>
        <v>75</v>
      </c>
      <c r="E30" s="141">
        <f>E31+E33</f>
        <v>75</v>
      </c>
    </row>
    <row r="31" spans="1:5" ht="35.25" customHeight="1">
      <c r="A31" s="144" t="s">
        <v>224</v>
      </c>
      <c r="B31" s="294"/>
      <c r="C31" s="151" t="s">
        <v>225</v>
      </c>
      <c r="D31" s="141">
        <f>D32</f>
        <v>25</v>
      </c>
      <c r="E31" s="141">
        <f>E32</f>
        <v>25</v>
      </c>
    </row>
    <row r="32" spans="1:5" ht="35.25" customHeight="1">
      <c r="A32" s="144"/>
      <c r="B32" s="103" t="s">
        <v>202</v>
      </c>
      <c r="C32" s="295" t="s">
        <v>203</v>
      </c>
      <c r="D32" s="141">
        <v>25</v>
      </c>
      <c r="E32" s="141">
        <v>25</v>
      </c>
    </row>
    <row r="33" spans="1:5" ht="35.25" customHeight="1">
      <c r="A33" s="144" t="s">
        <v>226</v>
      </c>
      <c r="B33" s="151"/>
      <c r="C33" s="151" t="s">
        <v>227</v>
      </c>
      <c r="D33" s="141">
        <f>D34</f>
        <v>50</v>
      </c>
      <c r="E33" s="141">
        <f>E34</f>
        <v>50</v>
      </c>
    </row>
    <row r="34" spans="1:5" ht="35.25" customHeight="1">
      <c r="A34" s="144"/>
      <c r="B34" s="148" t="s">
        <v>202</v>
      </c>
      <c r="C34" s="295" t="s">
        <v>203</v>
      </c>
      <c r="D34" s="141">
        <v>50</v>
      </c>
      <c r="E34" s="141">
        <v>50</v>
      </c>
    </row>
    <row r="35" spans="1:5" ht="23.25" customHeight="1">
      <c r="A35" s="144" t="s">
        <v>228</v>
      </c>
      <c r="B35" s="402"/>
      <c r="C35" s="402" t="s">
        <v>229</v>
      </c>
      <c r="D35" s="141">
        <f>D36+D41+D46+D51</f>
        <v>575</v>
      </c>
      <c r="E35" s="141">
        <f>E36+E41+E46+E51</f>
        <v>575</v>
      </c>
    </row>
    <row r="36" spans="1:5" ht="35.25" customHeight="1">
      <c r="A36" s="144" t="s">
        <v>230</v>
      </c>
      <c r="B36" s="145"/>
      <c r="C36" s="145" t="s">
        <v>231</v>
      </c>
      <c r="D36" s="141">
        <f>D37+D39</f>
        <v>30</v>
      </c>
      <c r="E36" s="141">
        <f>E37+E39</f>
        <v>30</v>
      </c>
    </row>
    <row r="37" spans="1:5" ht="35.25" customHeight="1">
      <c r="A37" s="144" t="s">
        <v>232</v>
      </c>
      <c r="B37" s="146"/>
      <c r="C37" s="146" t="s">
        <v>233</v>
      </c>
      <c r="D37" s="141">
        <f>D38</f>
        <v>20</v>
      </c>
      <c r="E37" s="141">
        <f>E38</f>
        <v>20</v>
      </c>
    </row>
    <row r="38" spans="1:5" ht="35.25" customHeight="1">
      <c r="A38" s="144"/>
      <c r="B38" s="148" t="s">
        <v>202</v>
      </c>
      <c r="C38" s="295" t="s">
        <v>203</v>
      </c>
      <c r="D38" s="141">
        <v>20</v>
      </c>
      <c r="E38" s="141">
        <v>20</v>
      </c>
    </row>
    <row r="39" spans="1:5" ht="35.25" customHeight="1">
      <c r="A39" s="144" t="s">
        <v>234</v>
      </c>
      <c r="B39" s="146"/>
      <c r="C39" s="146" t="s">
        <v>235</v>
      </c>
      <c r="D39" s="141">
        <f>D40</f>
        <v>10</v>
      </c>
      <c r="E39" s="141">
        <f>E40</f>
        <v>10</v>
      </c>
    </row>
    <row r="40" spans="1:5" ht="35.25" customHeight="1">
      <c r="A40" s="144"/>
      <c r="B40" s="148" t="s">
        <v>202</v>
      </c>
      <c r="C40" s="295" t="s">
        <v>203</v>
      </c>
      <c r="D40" s="141">
        <v>10</v>
      </c>
      <c r="E40" s="141">
        <v>10</v>
      </c>
    </row>
    <row r="41" spans="1:5" ht="35.25" customHeight="1">
      <c r="A41" s="144" t="s">
        <v>236</v>
      </c>
      <c r="B41" s="145"/>
      <c r="C41" s="145" t="s">
        <v>237</v>
      </c>
      <c r="D41" s="141">
        <f>D42+D44</f>
        <v>70</v>
      </c>
      <c r="E41" s="141">
        <f>E42+E44</f>
        <v>70</v>
      </c>
    </row>
    <row r="42" spans="1:5" ht="35.25" customHeight="1">
      <c r="A42" s="144" t="s">
        <v>238</v>
      </c>
      <c r="B42" s="146"/>
      <c r="C42" s="146" t="s">
        <v>239</v>
      </c>
      <c r="D42" s="141">
        <f>D43</f>
        <v>30</v>
      </c>
      <c r="E42" s="141">
        <f>E43</f>
        <v>30</v>
      </c>
    </row>
    <row r="43" spans="1:5" ht="35.25" customHeight="1">
      <c r="A43" s="144"/>
      <c r="B43" s="148" t="s">
        <v>202</v>
      </c>
      <c r="C43" s="295" t="s">
        <v>203</v>
      </c>
      <c r="D43" s="141">
        <v>30</v>
      </c>
      <c r="E43" s="141">
        <v>30</v>
      </c>
    </row>
    <row r="44" spans="1:5" ht="35.25" customHeight="1">
      <c r="A44" s="144" t="s">
        <v>240</v>
      </c>
      <c r="B44" s="146"/>
      <c r="C44" s="146" t="s">
        <v>241</v>
      </c>
      <c r="D44" s="141">
        <f>D45</f>
        <v>40</v>
      </c>
      <c r="E44" s="141">
        <f>E45</f>
        <v>40</v>
      </c>
    </row>
    <row r="45" spans="1:5" ht="35.25" customHeight="1">
      <c r="A45" s="144"/>
      <c r="B45" s="148" t="s">
        <v>202</v>
      </c>
      <c r="C45" s="295" t="s">
        <v>203</v>
      </c>
      <c r="D45" s="141">
        <v>40</v>
      </c>
      <c r="E45" s="141">
        <v>40</v>
      </c>
    </row>
    <row r="46" spans="1:5" ht="35.25" customHeight="1">
      <c r="A46" s="144" t="s">
        <v>242</v>
      </c>
      <c r="B46" s="145"/>
      <c r="C46" s="145" t="s">
        <v>243</v>
      </c>
      <c r="D46" s="141">
        <f>D47+D49</f>
        <v>175</v>
      </c>
      <c r="E46" s="141">
        <f>E47+E49</f>
        <v>175</v>
      </c>
    </row>
    <row r="47" spans="1:5" ht="43.5" customHeight="1">
      <c r="A47" s="144" t="s">
        <v>244</v>
      </c>
      <c r="B47" s="146"/>
      <c r="C47" s="146" t="s">
        <v>245</v>
      </c>
      <c r="D47" s="141">
        <f>D48</f>
        <v>155</v>
      </c>
      <c r="E47" s="141">
        <f>E48</f>
        <v>155</v>
      </c>
    </row>
    <row r="48" spans="1:5" ht="35.25" customHeight="1">
      <c r="A48" s="144"/>
      <c r="B48" s="148" t="s">
        <v>202</v>
      </c>
      <c r="C48" s="295" t="s">
        <v>203</v>
      </c>
      <c r="D48" s="141">
        <v>155</v>
      </c>
      <c r="E48" s="141">
        <v>155</v>
      </c>
    </row>
    <row r="49" spans="1:5" ht="35.25" customHeight="1">
      <c r="A49" s="144" t="s">
        <v>246</v>
      </c>
      <c r="B49" s="146"/>
      <c r="C49" s="146" t="s">
        <v>247</v>
      </c>
      <c r="D49" s="141">
        <f>D50</f>
        <v>20</v>
      </c>
      <c r="E49" s="141">
        <f>E50</f>
        <v>20</v>
      </c>
    </row>
    <row r="50" spans="1:5" ht="35.25" customHeight="1">
      <c r="A50" s="144"/>
      <c r="B50" s="148" t="s">
        <v>202</v>
      </c>
      <c r="C50" s="295" t="s">
        <v>203</v>
      </c>
      <c r="D50" s="141">
        <v>20</v>
      </c>
      <c r="E50" s="141">
        <v>20</v>
      </c>
    </row>
    <row r="51" spans="1:5" ht="35.25" customHeight="1">
      <c r="A51" s="144" t="s">
        <v>894</v>
      </c>
      <c r="B51" s="145"/>
      <c r="C51" s="145" t="s">
        <v>895</v>
      </c>
      <c r="D51" s="141">
        <f>D52</f>
        <v>300</v>
      </c>
      <c r="E51" s="141">
        <f>E52</f>
        <v>300</v>
      </c>
    </row>
    <row r="52" spans="1:5" ht="25.5" customHeight="1">
      <c r="A52" s="144" t="s">
        <v>896</v>
      </c>
      <c r="B52" s="146"/>
      <c r="C52" s="146" t="s">
        <v>897</v>
      </c>
      <c r="D52" s="141">
        <f>D53</f>
        <v>300</v>
      </c>
      <c r="E52" s="141">
        <f>E53</f>
        <v>300</v>
      </c>
    </row>
    <row r="53" spans="1:5" ht="19.5" customHeight="1">
      <c r="A53" s="144"/>
      <c r="B53" s="148" t="s">
        <v>396</v>
      </c>
      <c r="C53" s="160" t="s">
        <v>397</v>
      </c>
      <c r="D53" s="141">
        <v>300</v>
      </c>
      <c r="E53" s="141">
        <v>300</v>
      </c>
    </row>
    <row r="54" spans="1:5" ht="22.5" customHeight="1">
      <c r="A54" s="144" t="s">
        <v>248</v>
      </c>
      <c r="B54" s="156"/>
      <c r="C54" s="156" t="s">
        <v>249</v>
      </c>
      <c r="D54" s="141">
        <f>D55</f>
        <v>69.8</v>
      </c>
      <c r="E54" s="141">
        <f>E55</f>
        <v>69.8</v>
      </c>
    </row>
    <row r="55" spans="1:5" ht="35.25" customHeight="1">
      <c r="A55" s="144" t="s">
        <v>250</v>
      </c>
      <c r="B55" s="145"/>
      <c r="C55" s="145" t="s">
        <v>251</v>
      </c>
      <c r="D55" s="141">
        <f>D56+D58</f>
        <v>69.8</v>
      </c>
      <c r="E55" s="141">
        <f>E56+E58</f>
        <v>69.8</v>
      </c>
    </row>
    <row r="56" spans="1:5" ht="35.25" customHeight="1">
      <c r="A56" s="144" t="s">
        <v>252</v>
      </c>
      <c r="B56" s="146"/>
      <c r="C56" s="146" t="s">
        <v>253</v>
      </c>
      <c r="D56" s="141">
        <f>D57</f>
        <v>10</v>
      </c>
      <c r="E56" s="141">
        <f>E57</f>
        <v>10</v>
      </c>
    </row>
    <row r="57" spans="1:6" ht="24" customHeight="1">
      <c r="A57" s="144"/>
      <c r="B57" s="148" t="s">
        <v>396</v>
      </c>
      <c r="C57" s="160" t="s">
        <v>397</v>
      </c>
      <c r="D57" s="141">
        <v>10</v>
      </c>
      <c r="E57" s="141">
        <v>10</v>
      </c>
      <c r="F57" s="141"/>
    </row>
    <row r="58" spans="1:5" ht="35.25" customHeight="1">
      <c r="A58" s="144" t="s">
        <v>254</v>
      </c>
      <c r="B58" s="146"/>
      <c r="C58" s="146" t="s">
        <v>255</v>
      </c>
      <c r="D58" s="141">
        <f>D59</f>
        <v>59.8</v>
      </c>
      <c r="E58" s="141">
        <f>E59</f>
        <v>59.8</v>
      </c>
    </row>
    <row r="59" spans="1:5" ht="35.25" customHeight="1">
      <c r="A59" s="144"/>
      <c r="B59" s="159" t="s">
        <v>256</v>
      </c>
      <c r="C59" s="160" t="s">
        <v>257</v>
      </c>
      <c r="D59" s="141">
        <v>59.8</v>
      </c>
      <c r="E59" s="141">
        <v>59.8</v>
      </c>
    </row>
    <row r="60" spans="1:5" ht="33.75" customHeight="1">
      <c r="A60" s="144" t="s">
        <v>258</v>
      </c>
      <c r="B60" s="403"/>
      <c r="C60" s="152" t="s">
        <v>259</v>
      </c>
      <c r="D60" s="109">
        <f>D61+D71+D80</f>
        <v>6248.2</v>
      </c>
      <c r="E60" s="109">
        <f>E61+E71+E80</f>
        <v>6248.2</v>
      </c>
    </row>
    <row r="61" spans="1:5" ht="25.5" customHeight="1">
      <c r="A61" s="144" t="s">
        <v>260</v>
      </c>
      <c r="B61" s="145"/>
      <c r="C61" s="145" t="s">
        <v>261</v>
      </c>
      <c r="D61" s="109">
        <f>D65+D62+D68</f>
        <v>5637.2</v>
      </c>
      <c r="E61" s="109">
        <f>E65+E62+E68</f>
        <v>5637.2</v>
      </c>
    </row>
    <row r="62" spans="1:5" ht="46.5" customHeight="1">
      <c r="A62" s="144" t="s">
        <v>262</v>
      </c>
      <c r="B62" s="404"/>
      <c r="C62" s="404" t="s">
        <v>263</v>
      </c>
      <c r="D62" s="109">
        <f>D63</f>
        <v>5162.2</v>
      </c>
      <c r="E62" s="109">
        <f>E63</f>
        <v>5162.2</v>
      </c>
    </row>
    <row r="63" spans="1:5" ht="38.25" customHeight="1">
      <c r="A63" s="144" t="s">
        <v>264</v>
      </c>
      <c r="B63" s="146"/>
      <c r="C63" s="146" t="s">
        <v>201</v>
      </c>
      <c r="D63" s="109">
        <f>D64</f>
        <v>5162.2</v>
      </c>
      <c r="E63" s="109">
        <f>E64</f>
        <v>5162.2</v>
      </c>
    </row>
    <row r="64" spans="1:5" ht="44.25" customHeight="1">
      <c r="A64" s="144"/>
      <c r="B64" s="148" t="s">
        <v>202</v>
      </c>
      <c r="C64" s="149" t="s">
        <v>203</v>
      </c>
      <c r="D64" s="109">
        <v>5162.2</v>
      </c>
      <c r="E64" s="109">
        <v>5162.2</v>
      </c>
    </row>
    <row r="65" spans="1:5" ht="45" customHeight="1">
      <c r="A65" s="144" t="s">
        <v>265</v>
      </c>
      <c r="B65" s="145"/>
      <c r="C65" s="145" t="s">
        <v>266</v>
      </c>
      <c r="D65" s="109">
        <f>D66</f>
        <v>430</v>
      </c>
      <c r="E65" s="109">
        <f>E66</f>
        <v>430</v>
      </c>
    </row>
    <row r="66" spans="1:5" ht="29.25" customHeight="1">
      <c r="A66" s="144" t="s">
        <v>267</v>
      </c>
      <c r="B66" s="151"/>
      <c r="C66" s="151" t="s">
        <v>268</v>
      </c>
      <c r="D66" s="109">
        <f>D67</f>
        <v>430</v>
      </c>
      <c r="E66" s="109">
        <f>E67</f>
        <v>430</v>
      </c>
    </row>
    <row r="67" spans="1:5" ht="35.25" customHeight="1">
      <c r="A67" s="144"/>
      <c r="B67" s="148" t="s">
        <v>202</v>
      </c>
      <c r="C67" s="149" t="s">
        <v>203</v>
      </c>
      <c r="D67" s="109">
        <v>430</v>
      </c>
      <c r="E67" s="109">
        <v>430</v>
      </c>
    </row>
    <row r="68" spans="1:5" ht="49.5" customHeight="1">
      <c r="A68" s="144" t="s">
        <v>269</v>
      </c>
      <c r="B68" s="404"/>
      <c r="C68" s="404" t="s">
        <v>270</v>
      </c>
      <c r="D68" s="109">
        <f>D69</f>
        <v>45</v>
      </c>
      <c r="E68" s="109">
        <f>E69</f>
        <v>45</v>
      </c>
    </row>
    <row r="69" spans="1:5" ht="35.25" customHeight="1">
      <c r="A69" s="144" t="s">
        <v>271</v>
      </c>
      <c r="B69" s="151"/>
      <c r="C69" s="151" t="s">
        <v>272</v>
      </c>
      <c r="D69" s="109">
        <f>D70</f>
        <v>45</v>
      </c>
      <c r="E69" s="109">
        <f>E70</f>
        <v>45</v>
      </c>
    </row>
    <row r="70" spans="1:5" ht="35.25" customHeight="1">
      <c r="A70" s="144"/>
      <c r="B70" s="148" t="s">
        <v>202</v>
      </c>
      <c r="C70" s="149" t="s">
        <v>203</v>
      </c>
      <c r="D70" s="109">
        <v>45</v>
      </c>
      <c r="E70" s="109">
        <v>45</v>
      </c>
    </row>
    <row r="71" spans="1:5" ht="36" customHeight="1">
      <c r="A71" s="144" t="s">
        <v>273</v>
      </c>
      <c r="B71" s="145"/>
      <c r="C71" s="145" t="s">
        <v>274</v>
      </c>
      <c r="D71" s="109">
        <f>D72+D77</f>
        <v>525</v>
      </c>
      <c r="E71" s="109">
        <f>E72+E77</f>
        <v>525</v>
      </c>
    </row>
    <row r="72" spans="1:5" ht="48.75" customHeight="1">
      <c r="A72" s="144" t="s">
        <v>275</v>
      </c>
      <c r="B72" s="145"/>
      <c r="C72" s="145" t="s">
        <v>276</v>
      </c>
      <c r="D72" s="109">
        <f>D73+D75</f>
        <v>495</v>
      </c>
      <c r="E72" s="109">
        <f>E73+E75</f>
        <v>495</v>
      </c>
    </row>
    <row r="73" spans="1:5" ht="33" customHeight="1">
      <c r="A73" s="144" t="s">
        <v>277</v>
      </c>
      <c r="B73" s="151"/>
      <c r="C73" s="151" t="s">
        <v>278</v>
      </c>
      <c r="D73" s="109">
        <f>D74</f>
        <v>450</v>
      </c>
      <c r="E73" s="109">
        <f>E74</f>
        <v>450</v>
      </c>
    </row>
    <row r="74" spans="1:5" ht="35.25" customHeight="1">
      <c r="A74" s="144"/>
      <c r="B74" s="148" t="s">
        <v>202</v>
      </c>
      <c r="C74" s="149" t="s">
        <v>203</v>
      </c>
      <c r="D74" s="109">
        <v>450</v>
      </c>
      <c r="E74" s="109">
        <v>450</v>
      </c>
    </row>
    <row r="75" spans="1:5" ht="35.25" customHeight="1">
      <c r="A75" s="144" t="s">
        <v>279</v>
      </c>
      <c r="B75" s="151"/>
      <c r="C75" s="151" t="s">
        <v>280</v>
      </c>
      <c r="D75" s="109">
        <f>D76</f>
        <v>45</v>
      </c>
      <c r="E75" s="109">
        <f>E76</f>
        <v>45</v>
      </c>
    </row>
    <row r="76" spans="1:5" ht="35.25" customHeight="1">
      <c r="A76" s="144"/>
      <c r="B76" s="148" t="s">
        <v>202</v>
      </c>
      <c r="C76" s="149" t="s">
        <v>203</v>
      </c>
      <c r="D76" s="109">
        <v>45</v>
      </c>
      <c r="E76" s="109">
        <v>45</v>
      </c>
    </row>
    <row r="77" spans="1:5" ht="33.75" customHeight="1">
      <c r="A77" s="144" t="s">
        <v>281</v>
      </c>
      <c r="B77" s="145"/>
      <c r="C77" s="145" t="s">
        <v>282</v>
      </c>
      <c r="D77" s="109">
        <f>D78</f>
        <v>30</v>
      </c>
      <c r="E77" s="109">
        <f>E78</f>
        <v>30</v>
      </c>
    </row>
    <row r="78" spans="1:5" ht="28.5" customHeight="1">
      <c r="A78" s="144" t="s">
        <v>283</v>
      </c>
      <c r="B78" s="151"/>
      <c r="C78" s="151" t="s">
        <v>284</v>
      </c>
      <c r="D78" s="109">
        <f>D79</f>
        <v>30</v>
      </c>
      <c r="E78" s="109">
        <f>E79</f>
        <v>30</v>
      </c>
    </row>
    <row r="79" spans="1:5" ht="36" customHeight="1">
      <c r="A79" s="144"/>
      <c r="B79" s="148" t="s">
        <v>202</v>
      </c>
      <c r="C79" s="149" t="s">
        <v>203</v>
      </c>
      <c r="D79" s="109">
        <v>30</v>
      </c>
      <c r="E79" s="109">
        <v>30</v>
      </c>
    </row>
    <row r="80" spans="1:5" ht="41.25" customHeight="1">
      <c r="A80" s="144" t="s">
        <v>285</v>
      </c>
      <c r="B80" s="145"/>
      <c r="C80" s="145" t="s">
        <v>286</v>
      </c>
      <c r="D80" s="109">
        <f>D81+D86</f>
        <v>86</v>
      </c>
      <c r="E80" s="109">
        <f>E81+E86</f>
        <v>86</v>
      </c>
    </row>
    <row r="81" spans="1:5" ht="47.25" customHeight="1">
      <c r="A81" s="144" t="s">
        <v>287</v>
      </c>
      <c r="B81" s="145"/>
      <c r="C81" s="145" t="s">
        <v>288</v>
      </c>
      <c r="D81" s="109">
        <f>D82+D84</f>
        <v>46</v>
      </c>
      <c r="E81" s="109">
        <f>E82+E84</f>
        <v>46</v>
      </c>
    </row>
    <row r="82" spans="1:5" ht="33" customHeight="1">
      <c r="A82" s="144" t="s">
        <v>289</v>
      </c>
      <c r="B82" s="151"/>
      <c r="C82" s="151" t="s">
        <v>290</v>
      </c>
      <c r="D82" s="109">
        <f>D83</f>
        <v>5</v>
      </c>
      <c r="E82" s="109">
        <f>E83</f>
        <v>5</v>
      </c>
    </row>
    <row r="83" spans="1:5" ht="37.5" customHeight="1">
      <c r="A83" s="405"/>
      <c r="B83" s="148" t="s">
        <v>202</v>
      </c>
      <c r="C83" s="149" t="s">
        <v>203</v>
      </c>
      <c r="D83" s="109">
        <v>5</v>
      </c>
      <c r="E83" s="109">
        <v>5</v>
      </c>
    </row>
    <row r="84" spans="1:5" ht="31.5" customHeight="1">
      <c r="A84" s="144" t="s">
        <v>291</v>
      </c>
      <c r="B84" s="151"/>
      <c r="C84" s="151" t="s">
        <v>292</v>
      </c>
      <c r="D84" s="109">
        <f>D85</f>
        <v>41</v>
      </c>
      <c r="E84" s="109">
        <f>E85</f>
        <v>41</v>
      </c>
    </row>
    <row r="85" spans="1:5" ht="37.5" customHeight="1">
      <c r="A85" s="405"/>
      <c r="B85" s="148" t="s">
        <v>202</v>
      </c>
      <c r="C85" s="149" t="s">
        <v>203</v>
      </c>
      <c r="D85" s="109">
        <v>41</v>
      </c>
      <c r="E85" s="109">
        <v>41</v>
      </c>
    </row>
    <row r="86" spans="1:5" ht="33" customHeight="1">
      <c r="A86" s="144" t="s">
        <v>293</v>
      </c>
      <c r="B86" s="151"/>
      <c r="C86" s="151" t="s">
        <v>294</v>
      </c>
      <c r="D86" s="109">
        <f>D87</f>
        <v>40</v>
      </c>
      <c r="E86" s="109">
        <f>E87</f>
        <v>40</v>
      </c>
    </row>
    <row r="87" spans="1:5" ht="33" customHeight="1">
      <c r="A87" s="144" t="s">
        <v>295</v>
      </c>
      <c r="B87" s="151"/>
      <c r="C87" s="151" t="s">
        <v>296</v>
      </c>
      <c r="D87" s="109">
        <f>D88</f>
        <v>40</v>
      </c>
      <c r="E87" s="109">
        <f>E88</f>
        <v>40</v>
      </c>
    </row>
    <row r="88" spans="1:5" ht="41.25" customHeight="1">
      <c r="A88" s="405"/>
      <c r="B88" s="148" t="s">
        <v>202</v>
      </c>
      <c r="C88" s="149" t="s">
        <v>203</v>
      </c>
      <c r="D88" s="109">
        <v>40</v>
      </c>
      <c r="E88" s="109">
        <v>40</v>
      </c>
    </row>
    <row r="89" spans="1:5" ht="41.25" customHeight="1">
      <c r="A89" s="144" t="s">
        <v>297</v>
      </c>
      <c r="B89" s="406"/>
      <c r="C89" s="406" t="s">
        <v>298</v>
      </c>
      <c r="D89" s="109">
        <f>D90</f>
        <v>171</v>
      </c>
      <c r="E89" s="109">
        <f>E90</f>
        <v>171</v>
      </c>
    </row>
    <row r="90" spans="1:5" ht="41.25" customHeight="1">
      <c r="A90" s="144" t="s">
        <v>299</v>
      </c>
      <c r="B90" s="406"/>
      <c r="C90" s="402" t="s">
        <v>300</v>
      </c>
      <c r="D90" s="109">
        <f>D91+D94</f>
        <v>171</v>
      </c>
      <c r="E90" s="109">
        <f>E91+E94</f>
        <v>171</v>
      </c>
    </row>
    <row r="91" spans="1:5" ht="41.25" customHeight="1">
      <c r="A91" s="144" t="s">
        <v>301</v>
      </c>
      <c r="B91" s="145"/>
      <c r="C91" s="145" t="s">
        <v>302</v>
      </c>
      <c r="D91" s="109">
        <f>D92</f>
        <v>66</v>
      </c>
      <c r="E91" s="109">
        <f>E92</f>
        <v>66</v>
      </c>
    </row>
    <row r="92" spans="1:5" ht="33" customHeight="1">
      <c r="A92" s="144" t="s">
        <v>303</v>
      </c>
      <c r="B92" s="151"/>
      <c r="C92" s="151" t="s">
        <v>304</v>
      </c>
      <c r="D92" s="109">
        <f>D93</f>
        <v>66</v>
      </c>
      <c r="E92" s="109">
        <f>E93</f>
        <v>66</v>
      </c>
    </row>
    <row r="93" spans="1:5" ht="41.25" customHeight="1">
      <c r="A93" s="179"/>
      <c r="B93" s="148" t="s">
        <v>202</v>
      </c>
      <c r="C93" s="149" t="s">
        <v>203</v>
      </c>
      <c r="D93" s="141">
        <v>66</v>
      </c>
      <c r="E93" s="141">
        <v>66</v>
      </c>
    </row>
    <row r="94" spans="1:5" ht="51.75" customHeight="1">
      <c r="A94" s="144" t="s">
        <v>305</v>
      </c>
      <c r="B94" s="145"/>
      <c r="C94" s="145" t="s">
        <v>306</v>
      </c>
      <c r="D94" s="109">
        <f>D95+D97</f>
        <v>105</v>
      </c>
      <c r="E94" s="109">
        <f>E95+E97</f>
        <v>105</v>
      </c>
    </row>
    <row r="95" spans="1:5" ht="21" customHeight="1">
      <c r="A95" s="144" t="s">
        <v>307</v>
      </c>
      <c r="B95" s="151"/>
      <c r="C95" s="151" t="s">
        <v>308</v>
      </c>
      <c r="D95" s="109">
        <f>D96</f>
        <v>65</v>
      </c>
      <c r="E95" s="109">
        <f>E96</f>
        <v>65</v>
      </c>
    </row>
    <row r="96" spans="1:5" ht="41.25" customHeight="1">
      <c r="A96" s="179"/>
      <c r="B96" s="148" t="s">
        <v>202</v>
      </c>
      <c r="C96" s="149" t="s">
        <v>203</v>
      </c>
      <c r="D96" s="141">
        <v>65</v>
      </c>
      <c r="E96" s="141">
        <v>65</v>
      </c>
    </row>
    <row r="97" spans="1:5" ht="48" customHeight="1">
      <c r="A97" s="144" t="s">
        <v>309</v>
      </c>
      <c r="B97" s="151"/>
      <c r="C97" s="151" t="s">
        <v>310</v>
      </c>
      <c r="D97" s="109">
        <f>D98</f>
        <v>40</v>
      </c>
      <c r="E97" s="109">
        <f>E98</f>
        <v>40</v>
      </c>
    </row>
    <row r="98" spans="1:5" ht="41.25" customHeight="1">
      <c r="A98" s="179"/>
      <c r="B98" s="148" t="s">
        <v>202</v>
      </c>
      <c r="C98" s="149" t="s">
        <v>203</v>
      </c>
      <c r="D98" s="141">
        <v>40</v>
      </c>
      <c r="E98" s="141">
        <v>40</v>
      </c>
    </row>
    <row r="99" spans="1:5" ht="18.75" customHeight="1">
      <c r="A99" s="144" t="s">
        <v>311</v>
      </c>
      <c r="B99" s="296"/>
      <c r="C99" s="156" t="s">
        <v>312</v>
      </c>
      <c r="D99" s="141">
        <f>D100+D109</f>
        <v>857.9</v>
      </c>
      <c r="E99" s="141">
        <f>E100+E109</f>
        <v>829.8</v>
      </c>
    </row>
    <row r="100" spans="1:5" ht="31.5" customHeight="1">
      <c r="A100" s="144" t="s">
        <v>313</v>
      </c>
      <c r="B100" s="296"/>
      <c r="C100" s="145" t="s">
        <v>314</v>
      </c>
      <c r="D100" s="141">
        <f>D104+D101</f>
        <v>657.9</v>
      </c>
      <c r="E100" s="141">
        <f>E104+E101</f>
        <v>629.8</v>
      </c>
    </row>
    <row r="101" spans="1:5" ht="19.5" customHeight="1">
      <c r="A101" s="144" t="s">
        <v>315</v>
      </c>
      <c r="B101" s="297"/>
      <c r="C101" s="297" t="s">
        <v>316</v>
      </c>
      <c r="D101" s="141">
        <f>D102</f>
        <v>500</v>
      </c>
      <c r="E101" s="141">
        <f>E102</f>
        <v>500</v>
      </c>
    </row>
    <row r="102" spans="1:5" ht="23.25" customHeight="1">
      <c r="A102" s="144" t="s">
        <v>317</v>
      </c>
      <c r="B102" s="298"/>
      <c r="C102" s="298" t="s">
        <v>318</v>
      </c>
      <c r="D102" s="141">
        <f>D103</f>
        <v>500</v>
      </c>
      <c r="E102" s="141">
        <f>E103</f>
        <v>500</v>
      </c>
    </row>
    <row r="103" spans="1:5" ht="19.5" customHeight="1">
      <c r="A103" s="144"/>
      <c r="B103" s="155">
        <v>800</v>
      </c>
      <c r="C103" s="156" t="s">
        <v>319</v>
      </c>
      <c r="D103" s="141">
        <v>500</v>
      </c>
      <c r="E103" s="141">
        <v>500</v>
      </c>
    </row>
    <row r="104" spans="1:5" ht="31.5" customHeight="1">
      <c r="A104" s="144" t="s">
        <v>320</v>
      </c>
      <c r="B104" s="147"/>
      <c r="C104" s="407" t="s">
        <v>321</v>
      </c>
      <c r="D104" s="141">
        <f>D107+D105</f>
        <v>157.9</v>
      </c>
      <c r="E104" s="141">
        <f>E107+E105</f>
        <v>129.8</v>
      </c>
    </row>
    <row r="105" spans="1:5" ht="54" customHeight="1">
      <c r="A105" s="144" t="s">
        <v>322</v>
      </c>
      <c r="B105" s="147"/>
      <c r="C105" s="299" t="s">
        <v>323</v>
      </c>
      <c r="D105" s="141">
        <f>D106</f>
        <v>1.6</v>
      </c>
      <c r="E105" s="141">
        <f>E106</f>
        <v>1.3</v>
      </c>
    </row>
    <row r="106" spans="1:5" ht="31.5" customHeight="1">
      <c r="A106" s="139"/>
      <c r="B106" s="155">
        <v>800</v>
      </c>
      <c r="C106" s="156" t="s">
        <v>319</v>
      </c>
      <c r="D106" s="141">
        <v>1.6</v>
      </c>
      <c r="E106" s="141">
        <v>1.3</v>
      </c>
    </row>
    <row r="107" spans="1:5" ht="31.5" customHeight="1">
      <c r="A107" s="144" t="s">
        <v>324</v>
      </c>
      <c r="B107" s="155"/>
      <c r="C107" s="156" t="s">
        <v>325</v>
      </c>
      <c r="D107" s="141">
        <f>D108</f>
        <v>156.3</v>
      </c>
      <c r="E107" s="141">
        <f>E108</f>
        <v>128.5</v>
      </c>
    </row>
    <row r="108" spans="1:5" ht="21.75" customHeight="1">
      <c r="A108" s="139"/>
      <c r="B108" s="155">
        <v>800</v>
      </c>
      <c r="C108" s="156" t="s">
        <v>319</v>
      </c>
      <c r="D108" s="141">
        <v>156.3</v>
      </c>
      <c r="E108" s="141">
        <v>128.5</v>
      </c>
    </row>
    <row r="109" spans="1:5" ht="36.75" customHeight="1">
      <c r="A109" s="144" t="s">
        <v>326</v>
      </c>
      <c r="B109" s="155"/>
      <c r="C109" s="145" t="s">
        <v>327</v>
      </c>
      <c r="D109" s="141">
        <f>D110+D113</f>
        <v>200</v>
      </c>
      <c r="E109" s="141">
        <f>E110+E113</f>
        <v>200</v>
      </c>
    </row>
    <row r="110" spans="1:5" ht="47.25" customHeight="1">
      <c r="A110" s="144" t="s">
        <v>328</v>
      </c>
      <c r="B110" s="145"/>
      <c r="C110" s="145" t="s">
        <v>329</v>
      </c>
      <c r="D110" s="141">
        <f>D111</f>
        <v>100</v>
      </c>
      <c r="E110" s="141">
        <f>E111</f>
        <v>100</v>
      </c>
    </row>
    <row r="111" spans="1:5" ht="38.25" customHeight="1">
      <c r="A111" s="144" t="s">
        <v>330</v>
      </c>
      <c r="B111" s="145"/>
      <c r="C111" s="145" t="s">
        <v>331</v>
      </c>
      <c r="D111" s="141">
        <f>D112</f>
        <v>100</v>
      </c>
      <c r="E111" s="141">
        <f>E112</f>
        <v>100</v>
      </c>
    </row>
    <row r="112" spans="1:5" ht="33.75" customHeight="1">
      <c r="A112" s="144"/>
      <c r="B112" s="159" t="s">
        <v>256</v>
      </c>
      <c r="C112" s="160" t="s">
        <v>257</v>
      </c>
      <c r="D112" s="141">
        <v>100</v>
      </c>
      <c r="E112" s="141">
        <v>100</v>
      </c>
    </row>
    <row r="113" spans="1:5" ht="38.25" customHeight="1">
      <c r="A113" s="144" t="s">
        <v>332</v>
      </c>
      <c r="B113" s="145"/>
      <c r="C113" s="145" t="s">
        <v>333</v>
      </c>
      <c r="D113" s="141">
        <f>D114+D116</f>
        <v>100</v>
      </c>
      <c r="E113" s="141">
        <f>E114+E116</f>
        <v>100</v>
      </c>
    </row>
    <row r="114" spans="1:5" ht="96.75" customHeight="1">
      <c r="A114" s="144" t="s">
        <v>334</v>
      </c>
      <c r="B114" s="151"/>
      <c r="C114" s="151" t="s">
        <v>335</v>
      </c>
      <c r="D114" s="141">
        <f>D115</f>
        <v>70</v>
      </c>
      <c r="E114" s="141">
        <f>E115</f>
        <v>70</v>
      </c>
    </row>
    <row r="115" spans="1:5" ht="21.75" customHeight="1">
      <c r="A115" s="144"/>
      <c r="B115" s="155">
        <v>800</v>
      </c>
      <c r="C115" s="156" t="s">
        <v>319</v>
      </c>
      <c r="D115" s="141">
        <v>70</v>
      </c>
      <c r="E115" s="141">
        <v>70</v>
      </c>
    </row>
    <row r="116" spans="1:5" ht="90.75" customHeight="1">
      <c r="A116" s="144" t="s">
        <v>336</v>
      </c>
      <c r="B116" s="151"/>
      <c r="C116" s="151" t="s">
        <v>337</v>
      </c>
      <c r="D116" s="141">
        <f>D117</f>
        <v>30</v>
      </c>
      <c r="E116" s="141">
        <f>E117</f>
        <v>30</v>
      </c>
    </row>
    <row r="117" spans="1:5" ht="21.75" customHeight="1">
      <c r="A117" s="144"/>
      <c r="B117" s="155">
        <v>800</v>
      </c>
      <c r="C117" s="156" t="s">
        <v>319</v>
      </c>
      <c r="D117" s="141">
        <v>30</v>
      </c>
      <c r="E117" s="141">
        <v>30</v>
      </c>
    </row>
    <row r="118" spans="1:5" ht="45" customHeight="1">
      <c r="A118" s="144" t="s">
        <v>338</v>
      </c>
      <c r="B118" s="170"/>
      <c r="C118" s="152" t="s">
        <v>109</v>
      </c>
      <c r="D118" s="141">
        <f>D119+D132</f>
        <v>28092.99</v>
      </c>
      <c r="E118" s="141">
        <f>E119+E132</f>
        <v>27654.89</v>
      </c>
    </row>
    <row r="119" spans="1:5" ht="35.25" customHeight="1">
      <c r="A119" s="144" t="s">
        <v>339</v>
      </c>
      <c r="B119" s="145"/>
      <c r="C119" s="145" t="s">
        <v>340</v>
      </c>
      <c r="D119" s="141">
        <f>D120+D123+D126+D129</f>
        <v>27962.99</v>
      </c>
      <c r="E119" s="141">
        <f>E120+E123+E126+E129</f>
        <v>27524.89</v>
      </c>
    </row>
    <row r="120" spans="1:5" ht="48.75" customHeight="1">
      <c r="A120" s="144" t="s">
        <v>341</v>
      </c>
      <c r="B120" s="171"/>
      <c r="C120" s="171" t="s">
        <v>342</v>
      </c>
      <c r="D120" s="141">
        <f>D121</f>
        <v>4609.9</v>
      </c>
      <c r="E120" s="141">
        <f>E121</f>
        <v>4496.7</v>
      </c>
    </row>
    <row r="121" spans="1:5" ht="62.25" customHeight="1">
      <c r="A121" s="144" t="s">
        <v>343</v>
      </c>
      <c r="B121" s="300"/>
      <c r="C121" s="300" t="s">
        <v>604</v>
      </c>
      <c r="D121" s="141">
        <f>D122</f>
        <v>4609.9</v>
      </c>
      <c r="E121" s="141">
        <f>E122</f>
        <v>4496.7</v>
      </c>
    </row>
    <row r="122" spans="1:5" ht="29.25" customHeight="1">
      <c r="A122" s="147"/>
      <c r="B122" s="157" t="s">
        <v>345</v>
      </c>
      <c r="C122" s="301" t="s">
        <v>346</v>
      </c>
      <c r="D122" s="141">
        <v>4609.9</v>
      </c>
      <c r="E122" s="141">
        <v>4496.7</v>
      </c>
    </row>
    <row r="123" spans="1:5" ht="33.75" customHeight="1">
      <c r="A123" s="144" t="s">
        <v>347</v>
      </c>
      <c r="B123" s="172"/>
      <c r="C123" s="173" t="s">
        <v>348</v>
      </c>
      <c r="D123" s="141">
        <f>D124</f>
        <v>18779.4</v>
      </c>
      <c r="E123" s="141">
        <f>E124</f>
        <v>19700</v>
      </c>
    </row>
    <row r="124" spans="1:5" ht="19.5" customHeight="1">
      <c r="A124" s="144" t="s">
        <v>351</v>
      </c>
      <c r="B124" s="174"/>
      <c r="C124" s="174" t="s">
        <v>352</v>
      </c>
      <c r="D124" s="141">
        <f>D125</f>
        <v>18779.4</v>
      </c>
      <c r="E124" s="141">
        <f>E125</f>
        <v>19700</v>
      </c>
    </row>
    <row r="125" spans="1:5" ht="32.25" customHeight="1">
      <c r="A125" s="175"/>
      <c r="B125" s="159" t="s">
        <v>256</v>
      </c>
      <c r="C125" s="160" t="s">
        <v>257</v>
      </c>
      <c r="D125" s="141">
        <v>18779.4</v>
      </c>
      <c r="E125" s="141">
        <v>19700</v>
      </c>
    </row>
    <row r="126" spans="1:5" ht="20.25" customHeight="1">
      <c r="A126" s="144" t="s">
        <v>353</v>
      </c>
      <c r="B126" s="410"/>
      <c r="C126" s="176" t="s">
        <v>354</v>
      </c>
      <c r="D126" s="141">
        <f>D127</f>
        <v>1245.5</v>
      </c>
      <c r="E126" s="141"/>
    </row>
    <row r="127" spans="1:5" ht="20.25" customHeight="1">
      <c r="A127" s="144" t="s">
        <v>355</v>
      </c>
      <c r="B127" s="176"/>
      <c r="C127" s="176" t="s">
        <v>356</v>
      </c>
      <c r="D127" s="141">
        <f>D128</f>
        <v>1245.5</v>
      </c>
      <c r="E127" s="141"/>
    </row>
    <row r="128" spans="1:5" ht="36" customHeight="1">
      <c r="A128" s="144"/>
      <c r="B128" s="159" t="s">
        <v>256</v>
      </c>
      <c r="C128" s="160" t="s">
        <v>257</v>
      </c>
      <c r="D128" s="141">
        <v>1245.5</v>
      </c>
      <c r="E128" s="141"/>
    </row>
    <row r="129" spans="1:5" ht="36" customHeight="1">
      <c r="A129" s="144" t="s">
        <v>359</v>
      </c>
      <c r="B129" s="152"/>
      <c r="C129" s="152" t="s">
        <v>360</v>
      </c>
      <c r="D129" s="141">
        <f>D130</f>
        <v>3328.19</v>
      </c>
      <c r="E129" s="141">
        <f>E130</f>
        <v>3328.19</v>
      </c>
    </row>
    <row r="130" spans="1:7" ht="39.75" customHeight="1">
      <c r="A130" s="144" t="s">
        <v>361</v>
      </c>
      <c r="B130" s="302"/>
      <c r="C130" s="171" t="s">
        <v>362</v>
      </c>
      <c r="D130" s="141">
        <f>D131</f>
        <v>3328.19</v>
      </c>
      <c r="E130" s="141">
        <f>E131</f>
        <v>3328.19</v>
      </c>
      <c r="G130" s="142"/>
    </row>
    <row r="131" spans="1:5" ht="36" customHeight="1">
      <c r="A131" s="144"/>
      <c r="B131" s="159" t="s">
        <v>256</v>
      </c>
      <c r="C131" s="160" t="s">
        <v>257</v>
      </c>
      <c r="D131" s="141">
        <v>3328.19</v>
      </c>
      <c r="E131" s="141">
        <v>3328.19</v>
      </c>
    </row>
    <row r="132" spans="1:5" ht="17.25" customHeight="1">
      <c r="A132" s="144" t="s">
        <v>367</v>
      </c>
      <c r="B132" s="155"/>
      <c r="C132" s="145" t="s">
        <v>368</v>
      </c>
      <c r="D132" s="141">
        <f>D133+D136</f>
        <v>130</v>
      </c>
      <c r="E132" s="141">
        <f>E133+E136</f>
        <v>130</v>
      </c>
    </row>
    <row r="133" spans="1:5" ht="17.25" customHeight="1">
      <c r="A133" s="147" t="s">
        <v>369</v>
      </c>
      <c r="B133" s="412"/>
      <c r="C133" s="412" t="s">
        <v>370</v>
      </c>
      <c r="D133" s="141">
        <f>D134</f>
        <v>100</v>
      </c>
      <c r="E133" s="141">
        <f>E134</f>
        <v>100</v>
      </c>
    </row>
    <row r="134" spans="1:5" ht="33" customHeight="1">
      <c r="A134" s="144" t="s">
        <v>371</v>
      </c>
      <c r="B134" s="173"/>
      <c r="C134" s="173" t="s">
        <v>372</v>
      </c>
      <c r="D134" s="141">
        <f>D135</f>
        <v>100</v>
      </c>
      <c r="E134" s="141">
        <f>E135</f>
        <v>100</v>
      </c>
    </row>
    <row r="135" spans="1:5" ht="32.25" customHeight="1">
      <c r="A135" s="144"/>
      <c r="B135" s="159" t="s">
        <v>256</v>
      </c>
      <c r="C135" s="160" t="s">
        <v>257</v>
      </c>
      <c r="D135" s="141">
        <v>100</v>
      </c>
      <c r="E135" s="141">
        <v>100</v>
      </c>
    </row>
    <row r="136" spans="1:5" ht="34.5" customHeight="1">
      <c r="A136" s="147" t="s">
        <v>373</v>
      </c>
      <c r="B136" s="176"/>
      <c r="C136" s="171" t="s">
        <v>374</v>
      </c>
      <c r="D136" s="141">
        <f>D137+D139+D141</f>
        <v>30</v>
      </c>
      <c r="E136" s="141">
        <f>E137+E139+E141</f>
        <v>30</v>
      </c>
    </row>
    <row r="137" spans="1:5" ht="32.25" customHeight="1">
      <c r="A137" s="144" t="s">
        <v>375</v>
      </c>
      <c r="B137" s="412"/>
      <c r="C137" s="303" t="s">
        <v>376</v>
      </c>
      <c r="D137" s="141">
        <f>D138</f>
        <v>3</v>
      </c>
      <c r="E137" s="141">
        <f>E138</f>
        <v>3</v>
      </c>
    </row>
    <row r="138" spans="1:5" ht="35.25" customHeight="1">
      <c r="A138" s="143"/>
      <c r="B138" s="159" t="s">
        <v>256</v>
      </c>
      <c r="C138" s="160" t="s">
        <v>257</v>
      </c>
      <c r="D138" s="141">
        <v>3</v>
      </c>
      <c r="E138" s="141">
        <v>3</v>
      </c>
    </row>
    <row r="139" spans="1:5" ht="49.5" customHeight="1">
      <c r="A139" s="144" t="s">
        <v>377</v>
      </c>
      <c r="B139" s="173"/>
      <c r="C139" s="173" t="s">
        <v>378</v>
      </c>
      <c r="D139" s="141">
        <f>D140</f>
        <v>22</v>
      </c>
      <c r="E139" s="141">
        <f>E140</f>
        <v>22</v>
      </c>
    </row>
    <row r="140" spans="1:5" ht="34.5" customHeight="1">
      <c r="A140" s="143"/>
      <c r="B140" s="148" t="s">
        <v>202</v>
      </c>
      <c r="C140" s="149" t="s">
        <v>203</v>
      </c>
      <c r="D140" s="141">
        <v>22</v>
      </c>
      <c r="E140" s="141">
        <v>22</v>
      </c>
    </row>
    <row r="141" spans="1:5" ht="34.5" customHeight="1">
      <c r="A141" s="144" t="s">
        <v>379</v>
      </c>
      <c r="B141" s="173"/>
      <c r="C141" s="173" t="s">
        <v>380</v>
      </c>
      <c r="D141" s="109">
        <f>D142</f>
        <v>5</v>
      </c>
      <c r="E141" s="109">
        <f>E142</f>
        <v>5</v>
      </c>
    </row>
    <row r="142" spans="1:5" ht="36" customHeight="1">
      <c r="A142" s="143"/>
      <c r="B142" s="148" t="s">
        <v>202</v>
      </c>
      <c r="C142" s="149" t="s">
        <v>203</v>
      </c>
      <c r="D142" s="109">
        <v>5</v>
      </c>
      <c r="E142" s="109">
        <v>5</v>
      </c>
    </row>
    <row r="143" spans="1:5" ht="17.25" customHeight="1">
      <c r="A143" s="144" t="s">
        <v>381</v>
      </c>
      <c r="B143" s="145"/>
      <c r="C143" s="145" t="s">
        <v>382</v>
      </c>
      <c r="D143" s="109">
        <f>D144+D152+D162+D173+D166</f>
        <v>339208.11000000004</v>
      </c>
      <c r="E143" s="109">
        <f>E144+E152+E162+E173+E166</f>
        <v>335808.61000000004</v>
      </c>
    </row>
    <row r="144" spans="1:5" ht="36" customHeight="1">
      <c r="A144" s="144" t="s">
        <v>383</v>
      </c>
      <c r="B144" s="145"/>
      <c r="C144" s="145" t="s">
        <v>384</v>
      </c>
      <c r="D144" s="109">
        <f>D145+D148</f>
        <v>104429.29999999999</v>
      </c>
      <c r="E144" s="109">
        <f>E145+E148</f>
        <v>103022.20000000001</v>
      </c>
    </row>
    <row r="145" spans="1:5" ht="34.5" customHeight="1">
      <c r="A145" s="144" t="s">
        <v>385</v>
      </c>
      <c r="B145" s="145"/>
      <c r="C145" s="145" t="s">
        <v>386</v>
      </c>
      <c r="D145" s="109">
        <f>D146</f>
        <v>31172.6</v>
      </c>
      <c r="E145" s="109">
        <f>E146</f>
        <v>30141</v>
      </c>
    </row>
    <row r="146" spans="1:5" ht="39.75" customHeight="1">
      <c r="A146" s="144" t="s">
        <v>387</v>
      </c>
      <c r="B146" s="146"/>
      <c r="C146" s="146" t="s">
        <v>201</v>
      </c>
      <c r="D146" s="109">
        <f>D147</f>
        <v>31172.6</v>
      </c>
      <c r="E146" s="109">
        <f>E147</f>
        <v>30141</v>
      </c>
    </row>
    <row r="147" spans="1:5" ht="33.75" customHeight="1">
      <c r="A147" s="144"/>
      <c r="B147" s="148" t="s">
        <v>202</v>
      </c>
      <c r="C147" s="149" t="s">
        <v>203</v>
      </c>
      <c r="D147" s="109">
        <v>31172.6</v>
      </c>
      <c r="E147" s="109">
        <v>30141</v>
      </c>
    </row>
    <row r="148" spans="1:5" ht="36" customHeight="1">
      <c r="A148" s="144" t="s">
        <v>392</v>
      </c>
      <c r="B148" s="144"/>
      <c r="C148" s="151" t="s">
        <v>393</v>
      </c>
      <c r="D148" s="109">
        <f>D149</f>
        <v>73256.7</v>
      </c>
      <c r="E148" s="109">
        <f>E149</f>
        <v>72881.20000000001</v>
      </c>
    </row>
    <row r="149" spans="1:5" ht="39" customHeight="1">
      <c r="A149" s="144" t="s">
        <v>394</v>
      </c>
      <c r="B149" s="144"/>
      <c r="C149" s="407" t="s">
        <v>395</v>
      </c>
      <c r="D149" s="109">
        <f>D150+D151</f>
        <v>73256.7</v>
      </c>
      <c r="E149" s="109">
        <f>E150+E151</f>
        <v>72881.20000000001</v>
      </c>
    </row>
    <row r="150" spans="1:5" ht="26.25" customHeight="1">
      <c r="A150" s="144"/>
      <c r="B150" s="147" t="s">
        <v>396</v>
      </c>
      <c r="C150" s="416" t="s">
        <v>397</v>
      </c>
      <c r="D150" s="109">
        <v>4315.5</v>
      </c>
      <c r="E150" s="109">
        <v>4472.1</v>
      </c>
    </row>
    <row r="151" spans="1:5" ht="35.25" customHeight="1">
      <c r="A151" s="195"/>
      <c r="B151" s="148" t="s">
        <v>202</v>
      </c>
      <c r="C151" s="149" t="s">
        <v>203</v>
      </c>
      <c r="D151" s="109">
        <v>68941.2</v>
      </c>
      <c r="E151" s="109">
        <v>68409.1</v>
      </c>
    </row>
    <row r="152" spans="1:5" ht="38.25" customHeight="1">
      <c r="A152" s="144" t="s">
        <v>398</v>
      </c>
      <c r="B152" s="145"/>
      <c r="C152" s="145" t="s">
        <v>399</v>
      </c>
      <c r="D152" s="109">
        <f>D153+D156+D159</f>
        <v>202147.21</v>
      </c>
      <c r="E152" s="109">
        <f>E153+E156+E159</f>
        <v>200148.71</v>
      </c>
    </row>
    <row r="153" spans="1:5" ht="65.25" customHeight="1">
      <c r="A153" s="144" t="s">
        <v>400</v>
      </c>
      <c r="B153" s="407"/>
      <c r="C153" s="407" t="s">
        <v>401</v>
      </c>
      <c r="D153" s="109">
        <f>D154</f>
        <v>42237.11</v>
      </c>
      <c r="E153" s="109">
        <f>E154</f>
        <v>40837.11</v>
      </c>
    </row>
    <row r="154" spans="1:5" ht="34.5" customHeight="1">
      <c r="A154" s="144" t="s">
        <v>402</v>
      </c>
      <c r="B154" s="146"/>
      <c r="C154" s="146" t="s">
        <v>201</v>
      </c>
      <c r="D154" s="109">
        <f>D155</f>
        <v>42237.11</v>
      </c>
      <c r="E154" s="109">
        <f>E155</f>
        <v>40837.11</v>
      </c>
    </row>
    <row r="155" spans="1:5" ht="38.25" customHeight="1">
      <c r="A155" s="144"/>
      <c r="B155" s="148" t="s">
        <v>202</v>
      </c>
      <c r="C155" s="149" t="s">
        <v>203</v>
      </c>
      <c r="D155" s="109">
        <v>42237.11</v>
      </c>
      <c r="E155" s="109">
        <v>40837.11</v>
      </c>
    </row>
    <row r="156" spans="1:5" ht="33" customHeight="1">
      <c r="A156" s="144" t="s">
        <v>409</v>
      </c>
      <c r="B156" s="147"/>
      <c r="C156" s="207" t="s">
        <v>393</v>
      </c>
      <c r="D156" s="109">
        <f>D157</f>
        <v>154832.7</v>
      </c>
      <c r="E156" s="109">
        <f>E157</f>
        <v>154234.2</v>
      </c>
    </row>
    <row r="157" spans="1:5" ht="39" customHeight="1">
      <c r="A157" s="144" t="s">
        <v>410</v>
      </c>
      <c r="B157" s="147"/>
      <c r="C157" s="407" t="s">
        <v>395</v>
      </c>
      <c r="D157" s="109">
        <f>D158</f>
        <v>154832.7</v>
      </c>
      <c r="E157" s="109">
        <f>E158</f>
        <v>154234.2</v>
      </c>
    </row>
    <row r="158" spans="1:5" ht="37.5" customHeight="1">
      <c r="A158" s="193"/>
      <c r="B158" s="148" t="s">
        <v>202</v>
      </c>
      <c r="C158" s="149" t="s">
        <v>203</v>
      </c>
      <c r="D158" s="109">
        <v>154832.7</v>
      </c>
      <c r="E158" s="109">
        <v>154234.2</v>
      </c>
    </row>
    <row r="159" spans="1:5" ht="157.5" customHeight="1">
      <c r="A159" s="144" t="s">
        <v>411</v>
      </c>
      <c r="B159" s="147"/>
      <c r="C159" s="208" t="s">
        <v>412</v>
      </c>
      <c r="D159" s="109">
        <f>D160</f>
        <v>5077.4</v>
      </c>
      <c r="E159" s="109">
        <f>E160</f>
        <v>5077.4</v>
      </c>
    </row>
    <row r="160" spans="1:5" ht="155.25" customHeight="1">
      <c r="A160" s="144" t="s">
        <v>413</v>
      </c>
      <c r="B160" s="147"/>
      <c r="C160" s="153" t="s">
        <v>414</v>
      </c>
      <c r="D160" s="109">
        <f>D161</f>
        <v>5077.4</v>
      </c>
      <c r="E160" s="109">
        <f>E161</f>
        <v>5077.4</v>
      </c>
    </row>
    <row r="161" spans="1:5" ht="36" customHeight="1">
      <c r="A161" s="193"/>
      <c r="B161" s="148" t="s">
        <v>202</v>
      </c>
      <c r="C161" s="149" t="s">
        <v>203</v>
      </c>
      <c r="D161" s="109">
        <v>5077.4</v>
      </c>
      <c r="E161" s="109">
        <v>5077.4</v>
      </c>
    </row>
    <row r="162" spans="1:5" ht="37.5" customHeight="1">
      <c r="A162" s="144" t="s">
        <v>415</v>
      </c>
      <c r="B162" s="145"/>
      <c r="C162" s="145" t="s">
        <v>416</v>
      </c>
      <c r="D162" s="109">
        <f aca="true" t="shared" si="0" ref="D162:E164">D163</f>
        <v>19301.4</v>
      </c>
      <c r="E162" s="109">
        <f t="shared" si="0"/>
        <v>19301.4</v>
      </c>
    </row>
    <row r="163" spans="1:5" ht="32.25" customHeight="1">
      <c r="A163" s="144" t="s">
        <v>417</v>
      </c>
      <c r="B163" s="407"/>
      <c r="C163" s="407" t="s">
        <v>418</v>
      </c>
      <c r="D163" s="109">
        <f t="shared" si="0"/>
        <v>19301.4</v>
      </c>
      <c r="E163" s="109">
        <f t="shared" si="0"/>
        <v>19301.4</v>
      </c>
    </row>
    <row r="164" spans="1:5" ht="32.25" customHeight="1">
      <c r="A164" s="144" t="s">
        <v>419</v>
      </c>
      <c r="B164" s="146"/>
      <c r="C164" s="146" t="s">
        <v>201</v>
      </c>
      <c r="D164" s="109">
        <f t="shared" si="0"/>
        <v>19301.4</v>
      </c>
      <c r="E164" s="109">
        <f t="shared" si="0"/>
        <v>19301.4</v>
      </c>
    </row>
    <row r="165" spans="1:5" ht="39.75" customHeight="1">
      <c r="A165" s="139"/>
      <c r="B165" s="148" t="s">
        <v>202</v>
      </c>
      <c r="C165" s="149" t="s">
        <v>203</v>
      </c>
      <c r="D165" s="109">
        <v>19301.4</v>
      </c>
      <c r="E165" s="109">
        <v>19301.4</v>
      </c>
    </row>
    <row r="166" spans="1:5" ht="33.75" customHeight="1">
      <c r="A166" s="144" t="s">
        <v>420</v>
      </c>
      <c r="B166" s="145"/>
      <c r="C166" s="145" t="s">
        <v>421</v>
      </c>
      <c r="D166" s="109">
        <f>D167+D170</f>
        <v>112</v>
      </c>
      <c r="E166" s="109">
        <f>E167+E170</f>
        <v>112</v>
      </c>
    </row>
    <row r="167" spans="1:5" ht="39.75" customHeight="1">
      <c r="A167" s="144" t="s">
        <v>422</v>
      </c>
      <c r="B167" s="145"/>
      <c r="C167" s="145" t="s">
        <v>423</v>
      </c>
      <c r="D167" s="109">
        <f>D168</f>
        <v>40</v>
      </c>
      <c r="E167" s="109">
        <f>E168</f>
        <v>40</v>
      </c>
    </row>
    <row r="168" spans="1:5" ht="27" customHeight="1">
      <c r="A168" s="144" t="s">
        <v>424</v>
      </c>
      <c r="B168" s="145"/>
      <c r="C168" s="145" t="s">
        <v>425</v>
      </c>
      <c r="D168" s="109">
        <f>D169</f>
        <v>40</v>
      </c>
      <c r="E168" s="109">
        <f>E169</f>
        <v>40</v>
      </c>
    </row>
    <row r="169" spans="1:5" ht="39.75" customHeight="1">
      <c r="A169" s="144"/>
      <c r="B169" s="159" t="s">
        <v>256</v>
      </c>
      <c r="C169" s="160" t="s">
        <v>257</v>
      </c>
      <c r="D169" s="109">
        <v>40</v>
      </c>
      <c r="E169" s="109">
        <v>40</v>
      </c>
    </row>
    <row r="170" spans="1:5" ht="39.75" customHeight="1">
      <c r="A170" s="144" t="s">
        <v>426</v>
      </c>
      <c r="B170" s="145"/>
      <c r="C170" s="145" t="s">
        <v>427</v>
      </c>
      <c r="D170" s="109">
        <f>D172</f>
        <v>72</v>
      </c>
      <c r="E170" s="109">
        <f>E172</f>
        <v>72</v>
      </c>
    </row>
    <row r="171" spans="1:5" ht="23.25" customHeight="1">
      <c r="A171" s="144" t="s">
        <v>428</v>
      </c>
      <c r="B171" s="145"/>
      <c r="C171" s="145" t="s">
        <v>429</v>
      </c>
      <c r="D171" s="109">
        <f>D172</f>
        <v>72</v>
      </c>
      <c r="E171" s="109">
        <f>E172</f>
        <v>72</v>
      </c>
    </row>
    <row r="172" spans="1:5" ht="39.75" customHeight="1">
      <c r="A172" s="144"/>
      <c r="B172" s="148" t="s">
        <v>202</v>
      </c>
      <c r="C172" s="149" t="s">
        <v>203</v>
      </c>
      <c r="D172" s="109">
        <v>72</v>
      </c>
      <c r="E172" s="109">
        <v>72</v>
      </c>
    </row>
    <row r="173" spans="1:5" ht="33" customHeight="1">
      <c r="A173" s="144" t="s">
        <v>430</v>
      </c>
      <c r="B173" s="145"/>
      <c r="C173" s="145" t="s">
        <v>431</v>
      </c>
      <c r="D173" s="109">
        <f>D174+D179+D184</f>
        <v>13218.2</v>
      </c>
      <c r="E173" s="109">
        <f>E174+E179+E184</f>
        <v>13224.3</v>
      </c>
    </row>
    <row r="174" spans="1:5" ht="33" customHeight="1">
      <c r="A174" s="144" t="s">
        <v>432</v>
      </c>
      <c r="B174" s="145"/>
      <c r="C174" s="145" t="s">
        <v>433</v>
      </c>
      <c r="D174" s="109">
        <f>D175</f>
        <v>5343.2</v>
      </c>
      <c r="E174" s="109">
        <f>E175</f>
        <v>5343.2</v>
      </c>
    </row>
    <row r="175" spans="1:5" ht="26.25" customHeight="1">
      <c r="A175" s="144" t="s">
        <v>434</v>
      </c>
      <c r="B175" s="417"/>
      <c r="C175" s="417" t="s">
        <v>435</v>
      </c>
      <c r="D175" s="109">
        <f>D176+D177+D178</f>
        <v>5343.2</v>
      </c>
      <c r="E175" s="109">
        <f>E176+E177+E178</f>
        <v>5343.2</v>
      </c>
    </row>
    <row r="176" spans="1:5" ht="63.75" customHeight="1">
      <c r="A176" s="144"/>
      <c r="B176" s="159" t="s">
        <v>436</v>
      </c>
      <c r="C176" s="160" t="s">
        <v>437</v>
      </c>
      <c r="D176" s="209">
        <v>4767.2</v>
      </c>
      <c r="E176" s="209">
        <v>4767.2</v>
      </c>
    </row>
    <row r="177" spans="1:5" ht="30" customHeight="1">
      <c r="A177" s="144"/>
      <c r="B177" s="159" t="s">
        <v>256</v>
      </c>
      <c r="C177" s="160" t="s">
        <v>257</v>
      </c>
      <c r="D177" s="418">
        <v>574.1</v>
      </c>
      <c r="E177" s="418">
        <v>574.1</v>
      </c>
    </row>
    <row r="178" spans="1:5" ht="30" customHeight="1">
      <c r="A178" s="144"/>
      <c r="B178" s="155">
        <v>800</v>
      </c>
      <c r="C178" s="156" t="s">
        <v>319</v>
      </c>
      <c r="D178" s="109">
        <v>1.9</v>
      </c>
      <c r="E178" s="109">
        <v>1.9</v>
      </c>
    </row>
    <row r="179" spans="1:5" ht="36" customHeight="1">
      <c r="A179" s="144" t="s">
        <v>438</v>
      </c>
      <c r="B179" s="210"/>
      <c r="C179" s="207" t="s">
        <v>393</v>
      </c>
      <c r="D179" s="109">
        <f>D180</f>
        <v>706.2</v>
      </c>
      <c r="E179" s="109">
        <f>E180</f>
        <v>712.3</v>
      </c>
    </row>
    <row r="180" spans="1:5" ht="35.25" customHeight="1">
      <c r="A180" s="144" t="s">
        <v>439</v>
      </c>
      <c r="B180" s="147"/>
      <c r="C180" s="208" t="s">
        <v>395</v>
      </c>
      <c r="D180" s="109">
        <f>D181+D182+D183</f>
        <v>706.2</v>
      </c>
      <c r="E180" s="109">
        <f>E181+E182+E183</f>
        <v>712.3</v>
      </c>
    </row>
    <row r="181" spans="1:5" ht="63" customHeight="1">
      <c r="A181" s="147"/>
      <c r="B181" s="159" t="s">
        <v>436</v>
      </c>
      <c r="C181" s="160" t="s">
        <v>437</v>
      </c>
      <c r="D181" s="109">
        <v>205</v>
      </c>
      <c r="E181" s="109">
        <v>210</v>
      </c>
    </row>
    <row r="182" spans="1:5" ht="31.5" customHeight="1">
      <c r="A182" s="147"/>
      <c r="B182" s="159" t="s">
        <v>256</v>
      </c>
      <c r="C182" s="160" t="s">
        <v>257</v>
      </c>
      <c r="D182" s="109">
        <v>51.3</v>
      </c>
      <c r="E182" s="109">
        <v>52.4</v>
      </c>
    </row>
    <row r="183" spans="1:5" ht="37.5" customHeight="1">
      <c r="A183" s="147"/>
      <c r="B183" s="211" t="s">
        <v>202</v>
      </c>
      <c r="C183" s="149" t="s">
        <v>203</v>
      </c>
      <c r="D183" s="109">
        <v>449.9</v>
      </c>
      <c r="E183" s="109">
        <v>449.9</v>
      </c>
    </row>
    <row r="184" spans="1:5" ht="93" customHeight="1">
      <c r="A184" s="144" t="s">
        <v>440</v>
      </c>
      <c r="B184" s="147"/>
      <c r="C184" s="208" t="s">
        <v>441</v>
      </c>
      <c r="D184" s="109">
        <f>D185</f>
        <v>7168.8</v>
      </c>
      <c r="E184" s="109">
        <f>E185</f>
        <v>7168.8</v>
      </c>
    </row>
    <row r="185" spans="1:5" ht="83.25" customHeight="1">
      <c r="A185" s="144" t="s">
        <v>442</v>
      </c>
      <c r="B185" s="147"/>
      <c r="C185" s="208" t="s">
        <v>443</v>
      </c>
      <c r="D185" s="109">
        <f>D186+D187</f>
        <v>7168.8</v>
      </c>
      <c r="E185" s="109">
        <f>E186+E187</f>
        <v>7168.8</v>
      </c>
    </row>
    <row r="186" spans="1:5" ht="27" customHeight="1">
      <c r="A186" s="424"/>
      <c r="B186" s="147" t="s">
        <v>396</v>
      </c>
      <c r="C186" s="416" t="s">
        <v>397</v>
      </c>
      <c r="D186" s="109">
        <v>1860</v>
      </c>
      <c r="E186" s="109">
        <v>1860</v>
      </c>
    </row>
    <row r="187" spans="1:5" ht="31.5" customHeight="1">
      <c r="A187" s="424"/>
      <c r="B187" s="148" t="s">
        <v>202</v>
      </c>
      <c r="C187" s="149" t="s">
        <v>203</v>
      </c>
      <c r="D187" s="109">
        <v>5308.8</v>
      </c>
      <c r="E187" s="109">
        <v>5308.8</v>
      </c>
    </row>
    <row r="188" spans="1:5" ht="39" customHeight="1">
      <c r="A188" s="144" t="s">
        <v>444</v>
      </c>
      <c r="B188" s="145"/>
      <c r="C188" s="145" t="s">
        <v>445</v>
      </c>
      <c r="D188" s="109">
        <f>D189+D193+D197</f>
        <v>38636.2</v>
      </c>
      <c r="E188" s="109">
        <f>E189+E193+E197</f>
        <v>36945.3</v>
      </c>
    </row>
    <row r="189" spans="1:5" ht="37.5" customHeight="1">
      <c r="A189" s="144" t="s">
        <v>446</v>
      </c>
      <c r="B189" s="151"/>
      <c r="C189" s="151" t="s">
        <v>447</v>
      </c>
      <c r="D189" s="109">
        <f aca="true" t="shared" si="1" ref="D189:E191">D190</f>
        <v>800</v>
      </c>
      <c r="E189" s="109">
        <f t="shared" si="1"/>
        <v>800</v>
      </c>
    </row>
    <row r="190" spans="1:5" ht="47.25" customHeight="1">
      <c r="A190" s="144" t="s">
        <v>448</v>
      </c>
      <c r="B190" s="152"/>
      <c r="C190" s="152" t="s">
        <v>449</v>
      </c>
      <c r="D190" s="109">
        <f t="shared" si="1"/>
        <v>800</v>
      </c>
      <c r="E190" s="109">
        <f t="shared" si="1"/>
        <v>800</v>
      </c>
    </row>
    <row r="191" spans="1:5" ht="18.75" customHeight="1">
      <c r="A191" s="144" t="s">
        <v>450</v>
      </c>
      <c r="B191" s="153"/>
      <c r="C191" s="153" t="s">
        <v>451</v>
      </c>
      <c r="D191" s="109">
        <f t="shared" si="1"/>
        <v>800</v>
      </c>
      <c r="E191" s="109">
        <f t="shared" si="1"/>
        <v>800</v>
      </c>
    </row>
    <row r="192" spans="1:5" ht="21.75" customHeight="1">
      <c r="A192" s="154"/>
      <c r="B192" s="155">
        <v>800</v>
      </c>
      <c r="C192" s="156" t="s">
        <v>319</v>
      </c>
      <c r="D192" s="109">
        <v>800</v>
      </c>
      <c r="E192" s="109">
        <v>800</v>
      </c>
    </row>
    <row r="193" spans="1:5" ht="30.75" customHeight="1">
      <c r="A193" s="144" t="s">
        <v>452</v>
      </c>
      <c r="B193" s="145"/>
      <c r="C193" s="145" t="s">
        <v>453</v>
      </c>
      <c r="D193" s="109">
        <f aca="true" t="shared" si="2" ref="D193:E195">D194</f>
        <v>31606.3</v>
      </c>
      <c r="E193" s="109">
        <f t="shared" si="2"/>
        <v>29915.4</v>
      </c>
    </row>
    <row r="194" spans="1:5" ht="27" customHeight="1">
      <c r="A194" s="144" t="s">
        <v>454</v>
      </c>
      <c r="B194" s="145"/>
      <c r="C194" s="145" t="s">
        <v>455</v>
      </c>
      <c r="D194" s="109">
        <f t="shared" si="2"/>
        <v>31606.3</v>
      </c>
      <c r="E194" s="109">
        <f t="shared" si="2"/>
        <v>29915.4</v>
      </c>
    </row>
    <row r="195" spans="1:5" ht="37.5" customHeight="1">
      <c r="A195" s="144" t="s">
        <v>456</v>
      </c>
      <c r="B195" s="145"/>
      <c r="C195" s="145" t="s">
        <v>457</v>
      </c>
      <c r="D195" s="109">
        <f t="shared" si="2"/>
        <v>31606.3</v>
      </c>
      <c r="E195" s="109">
        <f t="shared" si="2"/>
        <v>29915.4</v>
      </c>
    </row>
    <row r="196" spans="1:5" ht="16.5" customHeight="1">
      <c r="A196" s="157"/>
      <c r="B196" s="158" t="s">
        <v>458</v>
      </c>
      <c r="C196" s="156" t="s">
        <v>459</v>
      </c>
      <c r="D196" s="109">
        <v>31606.3</v>
      </c>
      <c r="E196" s="109">
        <v>29915.4</v>
      </c>
    </row>
    <row r="197" spans="1:5" ht="20.25" customHeight="1">
      <c r="A197" s="144" t="s">
        <v>460</v>
      </c>
      <c r="B197" s="151"/>
      <c r="C197" s="151" t="s">
        <v>461</v>
      </c>
      <c r="D197" s="109">
        <f>D198</f>
        <v>6229.9</v>
      </c>
      <c r="E197" s="109">
        <f>E198</f>
        <v>6229.9</v>
      </c>
    </row>
    <row r="198" spans="1:5" ht="36.75" customHeight="1">
      <c r="A198" s="144" t="s">
        <v>462</v>
      </c>
      <c r="B198" s="145"/>
      <c r="C198" s="145" t="s">
        <v>463</v>
      </c>
      <c r="D198" s="109">
        <f>D199+D203</f>
        <v>6229.9</v>
      </c>
      <c r="E198" s="109">
        <f>E199+E203</f>
        <v>6229.9</v>
      </c>
    </row>
    <row r="199" spans="1:5" ht="21" customHeight="1">
      <c r="A199" s="144" t="s">
        <v>464</v>
      </c>
      <c r="B199" s="145"/>
      <c r="C199" s="145" t="s">
        <v>465</v>
      </c>
      <c r="D199" s="109">
        <f>D200+D201+D202</f>
        <v>6081.2</v>
      </c>
      <c r="E199" s="109">
        <f>E200+E201+E202</f>
        <v>6081.2</v>
      </c>
    </row>
    <row r="200" spans="1:5" ht="63" customHeight="1">
      <c r="A200" s="155"/>
      <c r="B200" s="159" t="s">
        <v>436</v>
      </c>
      <c r="C200" s="160" t="s">
        <v>437</v>
      </c>
      <c r="D200" s="141">
        <v>5660.9</v>
      </c>
      <c r="E200" s="141">
        <v>5660.9</v>
      </c>
    </row>
    <row r="201" spans="1:5" ht="35.25" customHeight="1">
      <c r="A201" s="155"/>
      <c r="B201" s="159" t="s">
        <v>256</v>
      </c>
      <c r="C201" s="160" t="s">
        <v>257</v>
      </c>
      <c r="D201" s="141">
        <v>420</v>
      </c>
      <c r="E201" s="141">
        <v>420</v>
      </c>
    </row>
    <row r="202" spans="1:5" ht="15.75" customHeight="1">
      <c r="A202" s="155"/>
      <c r="B202" s="155">
        <v>800</v>
      </c>
      <c r="C202" s="156" t="s">
        <v>319</v>
      </c>
      <c r="D202" s="141">
        <v>0.3</v>
      </c>
      <c r="E202" s="141">
        <v>0.3</v>
      </c>
    </row>
    <row r="203" spans="1:5" ht="21" customHeight="1">
      <c r="A203" s="144" t="s">
        <v>892</v>
      </c>
      <c r="B203" s="156"/>
      <c r="C203" s="156" t="s">
        <v>893</v>
      </c>
      <c r="D203" s="141">
        <f>D204+D205</f>
        <v>148.7</v>
      </c>
      <c r="E203" s="141">
        <f>E204+E205</f>
        <v>148.7</v>
      </c>
    </row>
    <row r="204" spans="1:5" ht="65.25" customHeight="1">
      <c r="A204" s="155"/>
      <c r="B204" s="159" t="s">
        <v>436</v>
      </c>
      <c r="C204" s="160" t="s">
        <v>437</v>
      </c>
      <c r="D204" s="141">
        <v>119</v>
      </c>
      <c r="E204" s="141">
        <v>119</v>
      </c>
    </row>
    <row r="205" spans="1:5" ht="30.75" customHeight="1">
      <c r="A205" s="155"/>
      <c r="B205" s="159" t="s">
        <v>256</v>
      </c>
      <c r="C205" s="160" t="s">
        <v>257</v>
      </c>
      <c r="D205" s="141">
        <v>29.7</v>
      </c>
      <c r="E205" s="141">
        <v>29.7</v>
      </c>
    </row>
    <row r="206" spans="1:5" ht="17.25" customHeight="1">
      <c r="A206" s="159" t="s">
        <v>550</v>
      </c>
      <c r="B206" s="159"/>
      <c r="C206" s="177" t="s">
        <v>551</v>
      </c>
      <c r="D206" s="141">
        <f>D207+D246</f>
        <v>67446.7</v>
      </c>
      <c r="E206" s="141">
        <f>E207+E246</f>
        <v>67038.29999999999</v>
      </c>
    </row>
    <row r="207" spans="1:6" ht="15.75" customHeight="1">
      <c r="A207" s="144" t="s">
        <v>552</v>
      </c>
      <c r="B207" s="10"/>
      <c r="C207" s="145" t="s">
        <v>553</v>
      </c>
      <c r="D207" s="141">
        <f>D210+D212+D216+D222+D228+D231+D238+D208+D220+D235+D233+D241+D243+D225+D214</f>
        <v>34744.799999999996</v>
      </c>
      <c r="E207" s="141">
        <f>E210+E212+E216+E222+E228+E231+E238+E208+E220+E235+E233+E241+E243+E225+E214</f>
        <v>34748.09999999999</v>
      </c>
      <c r="F207" s="178"/>
    </row>
    <row r="208" spans="1:5" ht="15.75" customHeight="1">
      <c r="A208" s="144" t="s">
        <v>554</v>
      </c>
      <c r="B208" s="145"/>
      <c r="C208" s="145" t="s">
        <v>555</v>
      </c>
      <c r="D208" s="141">
        <f>D209</f>
        <v>1372.8</v>
      </c>
      <c r="E208" s="141">
        <f>E209</f>
        <v>1372.8</v>
      </c>
    </row>
    <row r="209" spans="1:5" ht="64.5" customHeight="1">
      <c r="A209" s="144"/>
      <c r="B209" s="159" t="s">
        <v>436</v>
      </c>
      <c r="C209" s="160" t="s">
        <v>437</v>
      </c>
      <c r="D209" s="141">
        <v>1372.8</v>
      </c>
      <c r="E209" s="141">
        <v>1372.8</v>
      </c>
    </row>
    <row r="210" spans="1:5" ht="21.75" customHeight="1">
      <c r="A210" s="144" t="s">
        <v>556</v>
      </c>
      <c r="B210" s="10"/>
      <c r="C210" s="145" t="s">
        <v>557</v>
      </c>
      <c r="D210" s="109">
        <f>D211</f>
        <v>754.8</v>
      </c>
      <c r="E210" s="109">
        <f>E211</f>
        <v>754.8</v>
      </c>
    </row>
    <row r="211" spans="1:5" ht="63.75" customHeight="1">
      <c r="A211" s="144"/>
      <c r="B211" s="159" t="s">
        <v>436</v>
      </c>
      <c r="C211" s="160" t="s">
        <v>437</v>
      </c>
      <c r="D211" s="109">
        <v>754.8</v>
      </c>
      <c r="E211" s="109">
        <v>754.8</v>
      </c>
    </row>
    <row r="212" spans="1:5" ht="21" customHeight="1">
      <c r="A212" s="144" t="s">
        <v>558</v>
      </c>
      <c r="B212" s="10"/>
      <c r="C212" s="145" t="s">
        <v>559</v>
      </c>
      <c r="D212" s="141">
        <f>D213</f>
        <v>158</v>
      </c>
      <c r="E212" s="141">
        <f>E213</f>
        <v>158</v>
      </c>
    </row>
    <row r="213" spans="1:5" ht="62.25" customHeight="1">
      <c r="A213" s="144"/>
      <c r="B213" s="159" t="s">
        <v>436</v>
      </c>
      <c r="C213" s="160" t="s">
        <v>437</v>
      </c>
      <c r="D213" s="421">
        <v>158</v>
      </c>
      <c r="E213" s="421">
        <v>158</v>
      </c>
    </row>
    <row r="214" spans="1:5" ht="18.75" customHeight="1">
      <c r="A214" s="144" t="s">
        <v>560</v>
      </c>
      <c r="B214" s="10"/>
      <c r="C214" s="156" t="s">
        <v>561</v>
      </c>
      <c r="D214" s="109">
        <f>D215</f>
        <v>50</v>
      </c>
      <c r="E214" s="109">
        <f>E215</f>
        <v>50</v>
      </c>
    </row>
    <row r="215" spans="1:5" ht="18" customHeight="1">
      <c r="A215" s="159"/>
      <c r="B215" s="155">
        <v>800</v>
      </c>
      <c r="C215" s="156" t="s">
        <v>319</v>
      </c>
      <c r="D215" s="109">
        <v>50</v>
      </c>
      <c r="E215" s="421">
        <v>50</v>
      </c>
    </row>
    <row r="216" spans="1:5" ht="18" customHeight="1">
      <c r="A216" s="144" t="s">
        <v>562</v>
      </c>
      <c r="B216" s="179"/>
      <c r="C216" s="145" t="s">
        <v>465</v>
      </c>
      <c r="D216" s="141">
        <f>D217+D218+D219</f>
        <v>28943.8</v>
      </c>
      <c r="E216" s="141">
        <f>E217+E218+E219</f>
        <v>28943.8</v>
      </c>
    </row>
    <row r="217" spans="1:5" ht="64.5" customHeight="1">
      <c r="A217" s="155"/>
      <c r="B217" s="159" t="s">
        <v>436</v>
      </c>
      <c r="C217" s="160" t="s">
        <v>437</v>
      </c>
      <c r="D217" s="141">
        <v>23706.1</v>
      </c>
      <c r="E217" s="141">
        <v>23706.1</v>
      </c>
    </row>
    <row r="218" spans="1:6" ht="35.25" customHeight="1">
      <c r="A218" s="155"/>
      <c r="B218" s="159" t="s">
        <v>256</v>
      </c>
      <c r="C218" s="160" t="s">
        <v>257</v>
      </c>
      <c r="D218" s="141">
        <v>5079.3</v>
      </c>
      <c r="E218" s="141">
        <v>5079.3</v>
      </c>
      <c r="F218" s="141"/>
    </row>
    <row r="219" spans="1:5" ht="17.25" customHeight="1">
      <c r="A219" s="155"/>
      <c r="B219" s="155">
        <v>800</v>
      </c>
      <c r="C219" s="156" t="s">
        <v>319</v>
      </c>
      <c r="D219" s="141">
        <v>158.4</v>
      </c>
      <c r="E219" s="141">
        <v>158.4</v>
      </c>
    </row>
    <row r="220" spans="1:5" ht="36" customHeight="1">
      <c r="A220" s="144" t="s">
        <v>563</v>
      </c>
      <c r="B220" s="147"/>
      <c r="C220" s="422" t="s">
        <v>564</v>
      </c>
      <c r="D220" s="141">
        <f>D221</f>
        <v>881.1</v>
      </c>
      <c r="E220" s="141">
        <f>E221</f>
        <v>881.1</v>
      </c>
    </row>
    <row r="221" spans="1:5" ht="60.75" customHeight="1">
      <c r="A221" s="147"/>
      <c r="B221" s="159" t="s">
        <v>436</v>
      </c>
      <c r="C221" s="160" t="s">
        <v>437</v>
      </c>
      <c r="D221" s="209">
        <v>881.1</v>
      </c>
      <c r="E221" s="209">
        <v>881.1</v>
      </c>
    </row>
    <row r="222" spans="1:5" ht="66.75" customHeight="1">
      <c r="A222" s="144" t="s">
        <v>565</v>
      </c>
      <c r="B222" s="211"/>
      <c r="C222" s="300" t="s">
        <v>566</v>
      </c>
      <c r="D222" s="141">
        <f>D223+D224</f>
        <v>109.7</v>
      </c>
      <c r="E222" s="141">
        <f>E223+E224</f>
        <v>109.7</v>
      </c>
    </row>
    <row r="223" spans="1:5" ht="65.25" customHeight="1">
      <c r="A223" s="210"/>
      <c r="B223" s="159" t="s">
        <v>436</v>
      </c>
      <c r="C223" s="160" t="s">
        <v>437</v>
      </c>
      <c r="D223" s="209">
        <v>107.7</v>
      </c>
      <c r="E223" s="209">
        <v>107.7</v>
      </c>
    </row>
    <row r="224" spans="1:5" ht="37.5" customHeight="1">
      <c r="A224" s="210"/>
      <c r="B224" s="159" t="s">
        <v>256</v>
      </c>
      <c r="C224" s="160" t="s">
        <v>257</v>
      </c>
      <c r="D224" s="209">
        <v>2</v>
      </c>
      <c r="E224" s="209">
        <v>2</v>
      </c>
    </row>
    <row r="225" spans="1:5" ht="60" customHeight="1">
      <c r="A225" s="144" t="s">
        <v>567</v>
      </c>
      <c r="B225" s="147"/>
      <c r="C225" s="153" t="s">
        <v>568</v>
      </c>
      <c r="D225" s="141">
        <f>D226+D227</f>
        <v>1.2</v>
      </c>
      <c r="E225" s="141">
        <f>E226+E227</f>
        <v>1.2</v>
      </c>
    </row>
    <row r="226" spans="1:5" ht="65.25" customHeight="1">
      <c r="A226" s="210"/>
      <c r="B226" s="159" t="s">
        <v>436</v>
      </c>
      <c r="C226" s="160" t="s">
        <v>437</v>
      </c>
      <c r="D226" s="141">
        <v>1</v>
      </c>
      <c r="E226" s="141">
        <v>1</v>
      </c>
    </row>
    <row r="227" spans="1:5" ht="33.75" customHeight="1">
      <c r="A227" s="210"/>
      <c r="B227" s="159" t="s">
        <v>256</v>
      </c>
      <c r="C227" s="160" t="s">
        <v>257</v>
      </c>
      <c r="D227" s="141">
        <v>0.2</v>
      </c>
      <c r="E227" s="141">
        <v>0.2</v>
      </c>
    </row>
    <row r="228" spans="1:5" ht="48" customHeight="1">
      <c r="A228" s="144" t="s">
        <v>569</v>
      </c>
      <c r="B228" s="305"/>
      <c r="C228" s="208" t="s">
        <v>570</v>
      </c>
      <c r="D228" s="141">
        <f>D229+D230</f>
        <v>422.2</v>
      </c>
      <c r="E228" s="141">
        <f>E229+E230</f>
        <v>423.5</v>
      </c>
    </row>
    <row r="229" spans="1:5" ht="61.5" customHeight="1">
      <c r="A229" s="155"/>
      <c r="B229" s="159" t="s">
        <v>436</v>
      </c>
      <c r="C229" s="160" t="s">
        <v>437</v>
      </c>
      <c r="D229" s="141">
        <v>325.5</v>
      </c>
      <c r="E229" s="141">
        <v>325.5</v>
      </c>
    </row>
    <row r="230" spans="1:5" ht="30" customHeight="1">
      <c r="A230" s="155"/>
      <c r="B230" s="159" t="s">
        <v>256</v>
      </c>
      <c r="C230" s="160" t="s">
        <v>257</v>
      </c>
      <c r="D230" s="141">
        <v>96.7</v>
      </c>
      <c r="E230" s="141">
        <v>98</v>
      </c>
    </row>
    <row r="231" spans="1:5" ht="21" customHeight="1">
      <c r="A231" s="144" t="s">
        <v>571</v>
      </c>
      <c r="B231" s="305"/>
      <c r="C231" s="208" t="s">
        <v>572</v>
      </c>
      <c r="D231" s="141">
        <f>D232</f>
        <v>3.9</v>
      </c>
      <c r="E231" s="141">
        <f>E232</f>
        <v>3.9</v>
      </c>
    </row>
    <row r="232" spans="1:5" ht="30" customHeight="1">
      <c r="A232" s="210"/>
      <c r="B232" s="159" t="s">
        <v>256</v>
      </c>
      <c r="C232" s="160" t="s">
        <v>257</v>
      </c>
      <c r="D232" s="141">
        <v>3.9</v>
      </c>
      <c r="E232" s="141">
        <v>3.9</v>
      </c>
    </row>
    <row r="233" spans="1:5" ht="30" customHeight="1">
      <c r="A233" s="144" t="s">
        <v>573</v>
      </c>
      <c r="B233" s="211"/>
      <c r="C233" s="207" t="s">
        <v>574</v>
      </c>
      <c r="D233" s="141">
        <f>D234</f>
        <v>43.7</v>
      </c>
      <c r="E233" s="141">
        <f>E234</f>
        <v>43.7</v>
      </c>
    </row>
    <row r="234" spans="1:5" ht="30" customHeight="1">
      <c r="A234" s="210"/>
      <c r="B234" s="159" t="s">
        <v>256</v>
      </c>
      <c r="C234" s="160" t="s">
        <v>257</v>
      </c>
      <c r="D234" s="141">
        <v>43.7</v>
      </c>
      <c r="E234" s="141">
        <v>43.7</v>
      </c>
    </row>
    <row r="235" spans="1:5" ht="60" customHeight="1">
      <c r="A235" s="144" t="s">
        <v>575</v>
      </c>
      <c r="B235" s="147"/>
      <c r="C235" s="208" t="s">
        <v>576</v>
      </c>
      <c r="D235" s="141">
        <f>D236+D237</f>
        <v>9.4</v>
      </c>
      <c r="E235" s="141">
        <f>E236+E237</f>
        <v>9.4</v>
      </c>
    </row>
    <row r="236" spans="1:5" ht="61.5" customHeight="1">
      <c r="A236" s="155"/>
      <c r="B236" s="159" t="s">
        <v>436</v>
      </c>
      <c r="C236" s="160" t="s">
        <v>437</v>
      </c>
      <c r="D236" s="141">
        <v>7.9</v>
      </c>
      <c r="E236" s="141">
        <v>7.9</v>
      </c>
    </row>
    <row r="237" spans="1:5" ht="34.5" customHeight="1">
      <c r="A237" s="155"/>
      <c r="B237" s="159" t="s">
        <v>256</v>
      </c>
      <c r="C237" s="160" t="s">
        <v>257</v>
      </c>
      <c r="D237" s="141">
        <v>1.5</v>
      </c>
      <c r="E237" s="141">
        <v>1.5</v>
      </c>
    </row>
    <row r="238" spans="1:5" ht="32.25" customHeight="1">
      <c r="A238" s="144" t="s">
        <v>577</v>
      </c>
      <c r="B238" s="147"/>
      <c r="C238" s="208" t="s">
        <v>578</v>
      </c>
      <c r="D238" s="141">
        <f>D239+D240</f>
        <v>395.1</v>
      </c>
      <c r="E238" s="141">
        <f>E239+E240</f>
        <v>395.1</v>
      </c>
    </row>
    <row r="239" spans="1:5" ht="65.25" customHeight="1">
      <c r="A239" s="155"/>
      <c r="B239" s="159" t="s">
        <v>436</v>
      </c>
      <c r="C239" s="160" t="s">
        <v>437</v>
      </c>
      <c r="D239" s="141">
        <v>380.1</v>
      </c>
      <c r="E239" s="141">
        <v>380.1</v>
      </c>
    </row>
    <row r="240" spans="1:5" ht="36" customHeight="1">
      <c r="A240" s="155"/>
      <c r="B240" s="159" t="s">
        <v>256</v>
      </c>
      <c r="C240" s="160" t="s">
        <v>257</v>
      </c>
      <c r="D240" s="141">
        <v>15</v>
      </c>
      <c r="E240" s="141">
        <v>15</v>
      </c>
    </row>
    <row r="241" spans="1:5" ht="49.5" customHeight="1">
      <c r="A241" s="144" t="s">
        <v>579</v>
      </c>
      <c r="B241" s="159"/>
      <c r="C241" s="160" t="s">
        <v>580</v>
      </c>
      <c r="D241" s="141">
        <f>D242</f>
        <v>3.1</v>
      </c>
      <c r="E241" s="141">
        <f>E242</f>
        <v>5.1</v>
      </c>
    </row>
    <row r="242" spans="1:5" ht="36" customHeight="1">
      <c r="A242" s="155"/>
      <c r="B242" s="159" t="s">
        <v>256</v>
      </c>
      <c r="C242" s="160" t="s">
        <v>257</v>
      </c>
      <c r="D242" s="141">
        <v>3.1</v>
      </c>
      <c r="E242" s="141">
        <v>5.1</v>
      </c>
    </row>
    <row r="243" spans="1:5" ht="30" customHeight="1">
      <c r="A243" s="144" t="s">
        <v>581</v>
      </c>
      <c r="B243" s="159"/>
      <c r="C243" s="423" t="s">
        <v>582</v>
      </c>
      <c r="D243" s="141">
        <f>D244+D245</f>
        <v>1596</v>
      </c>
      <c r="E243" s="141">
        <f>E244+E245</f>
        <v>1596</v>
      </c>
    </row>
    <row r="244" spans="1:5" ht="63" customHeight="1">
      <c r="A244" s="155"/>
      <c r="B244" s="159" t="s">
        <v>436</v>
      </c>
      <c r="C244" s="160" t="s">
        <v>437</v>
      </c>
      <c r="D244" s="141">
        <v>1330.8</v>
      </c>
      <c r="E244" s="141">
        <v>1330.8</v>
      </c>
    </row>
    <row r="245" spans="1:5" ht="36" customHeight="1">
      <c r="A245" s="155"/>
      <c r="B245" s="159" t="s">
        <v>256</v>
      </c>
      <c r="C245" s="160" t="s">
        <v>257</v>
      </c>
      <c r="D245" s="141">
        <v>265.2</v>
      </c>
      <c r="E245" s="141">
        <v>265.2</v>
      </c>
    </row>
    <row r="246" spans="1:5" ht="31.5" customHeight="1">
      <c r="A246" s="144" t="s">
        <v>583</v>
      </c>
      <c r="B246" s="179"/>
      <c r="C246" s="145" t="s">
        <v>584</v>
      </c>
      <c r="D246" s="109">
        <f>D255+D259+D265+D257+D251+D261+D263+D247+D249</f>
        <v>32701.9</v>
      </c>
      <c r="E246" s="109">
        <f>E255+E259+E265+E257+E251+E261+E263+E247+E249</f>
        <v>32290.2</v>
      </c>
    </row>
    <row r="247" spans="1:5" ht="51" customHeight="1">
      <c r="A247" s="144" t="s">
        <v>585</v>
      </c>
      <c r="B247" s="148"/>
      <c r="C247" s="149" t="s">
        <v>586</v>
      </c>
      <c r="D247" s="109">
        <f>D248</f>
        <v>106.8</v>
      </c>
      <c r="E247" s="109">
        <f>E248</f>
        <v>108</v>
      </c>
    </row>
    <row r="248" spans="1:5" ht="31.5" customHeight="1">
      <c r="A248" s="139"/>
      <c r="B248" s="159" t="s">
        <v>256</v>
      </c>
      <c r="C248" s="160" t="s">
        <v>257</v>
      </c>
      <c r="D248" s="109">
        <v>106.8</v>
      </c>
      <c r="E248" s="109">
        <v>108</v>
      </c>
    </row>
    <row r="249" spans="1:5" ht="80.25" customHeight="1">
      <c r="A249" s="144" t="s">
        <v>587</v>
      </c>
      <c r="B249" s="159"/>
      <c r="C249" s="160" t="s">
        <v>588</v>
      </c>
      <c r="D249" s="109">
        <f>D250</f>
        <v>7516.6</v>
      </c>
      <c r="E249" s="109">
        <f>E250</f>
        <v>7443.3</v>
      </c>
    </row>
    <row r="250" spans="1:5" ht="31.5" customHeight="1">
      <c r="A250" s="139"/>
      <c r="B250" s="159" t="s">
        <v>345</v>
      </c>
      <c r="C250" s="301" t="s">
        <v>346</v>
      </c>
      <c r="D250" s="109">
        <v>7516.6</v>
      </c>
      <c r="E250" s="109">
        <v>7443.3</v>
      </c>
    </row>
    <row r="251" spans="1:5" ht="24" customHeight="1">
      <c r="A251" s="144" t="s">
        <v>589</v>
      </c>
      <c r="B251" s="155"/>
      <c r="C251" s="422" t="s">
        <v>590</v>
      </c>
      <c r="D251" s="109">
        <f>D252+D253+D254</f>
        <v>3738.8</v>
      </c>
      <c r="E251" s="109">
        <f>E252+E253+E254</f>
        <v>3738.8</v>
      </c>
    </row>
    <row r="252" spans="1:5" ht="32.25" customHeight="1">
      <c r="A252" s="139"/>
      <c r="B252" s="159" t="s">
        <v>256</v>
      </c>
      <c r="C252" s="160" t="s">
        <v>257</v>
      </c>
      <c r="D252" s="109">
        <v>112</v>
      </c>
      <c r="E252" s="109">
        <v>112</v>
      </c>
    </row>
    <row r="253" spans="1:5" ht="23.25" customHeight="1">
      <c r="A253" s="139"/>
      <c r="B253" s="148" t="s">
        <v>396</v>
      </c>
      <c r="C253" s="416" t="s">
        <v>397</v>
      </c>
      <c r="D253" s="109">
        <v>588</v>
      </c>
      <c r="E253" s="109">
        <v>588</v>
      </c>
    </row>
    <row r="254" spans="1:5" ht="31.5" customHeight="1">
      <c r="A254" s="139"/>
      <c r="B254" s="148" t="s">
        <v>202</v>
      </c>
      <c r="C254" s="149" t="s">
        <v>203</v>
      </c>
      <c r="D254" s="109">
        <v>3038.8</v>
      </c>
      <c r="E254" s="109">
        <v>3038.8</v>
      </c>
    </row>
    <row r="255" spans="1:5" ht="19.5" customHeight="1">
      <c r="A255" s="144" t="s">
        <v>591</v>
      </c>
      <c r="B255" s="158"/>
      <c r="C255" s="145" t="s">
        <v>592</v>
      </c>
      <c r="D255" s="109">
        <f>D256</f>
        <v>550</v>
      </c>
      <c r="E255" s="109">
        <f>E256</f>
        <v>550</v>
      </c>
    </row>
    <row r="256" spans="1:5" ht="31.5" customHeight="1">
      <c r="A256" s="139"/>
      <c r="B256" s="159" t="s">
        <v>256</v>
      </c>
      <c r="C256" s="160" t="s">
        <v>257</v>
      </c>
      <c r="D256" s="109">
        <v>550</v>
      </c>
      <c r="E256" s="109">
        <v>550</v>
      </c>
    </row>
    <row r="257" spans="1:5" ht="21.75" customHeight="1">
      <c r="A257" s="144" t="s">
        <v>593</v>
      </c>
      <c r="B257" s="145"/>
      <c r="C257" s="145" t="s">
        <v>605</v>
      </c>
      <c r="D257" s="109">
        <f>D258</f>
        <v>2050</v>
      </c>
      <c r="E257" s="109">
        <f>E258</f>
        <v>2050</v>
      </c>
    </row>
    <row r="258" spans="1:5" ht="36.75" customHeight="1">
      <c r="A258" s="180"/>
      <c r="B258" s="148" t="s">
        <v>202</v>
      </c>
      <c r="C258" s="149" t="s">
        <v>203</v>
      </c>
      <c r="D258" s="109">
        <v>2050</v>
      </c>
      <c r="E258" s="109">
        <v>2050</v>
      </c>
    </row>
    <row r="259" spans="1:5" ht="44.25" customHeight="1">
      <c r="A259" s="144" t="s">
        <v>875</v>
      </c>
      <c r="B259" s="155"/>
      <c r="C259" s="306" t="s">
        <v>595</v>
      </c>
      <c r="D259" s="109">
        <f>D260</f>
        <v>13829.8</v>
      </c>
      <c r="E259" s="109">
        <f>E260</f>
        <v>13490.2</v>
      </c>
    </row>
    <row r="260" spans="1:5" ht="19.5" customHeight="1">
      <c r="A260" s="139"/>
      <c r="B260" s="155">
        <v>800</v>
      </c>
      <c r="C260" s="156" t="s">
        <v>319</v>
      </c>
      <c r="D260" s="109">
        <v>13829.8</v>
      </c>
      <c r="E260" s="109">
        <v>13490.2</v>
      </c>
    </row>
    <row r="261" spans="1:5" ht="51" customHeight="1">
      <c r="A261" s="144" t="s">
        <v>606</v>
      </c>
      <c r="B261" s="159"/>
      <c r="C261" s="160" t="s">
        <v>607</v>
      </c>
      <c r="D261" s="109">
        <f>D262</f>
        <v>2211</v>
      </c>
      <c r="E261" s="109">
        <f>E262</f>
        <v>2284.3</v>
      </c>
    </row>
    <row r="262" spans="1:5" ht="30.75" customHeight="1">
      <c r="A262" s="307"/>
      <c r="B262" s="157" t="s">
        <v>345</v>
      </c>
      <c r="C262" s="301" t="s">
        <v>346</v>
      </c>
      <c r="D262" s="109">
        <v>2211</v>
      </c>
      <c r="E262" s="109">
        <v>2284.3</v>
      </c>
    </row>
    <row r="263" spans="1:5" ht="36" customHeight="1">
      <c r="A263" s="144" t="s">
        <v>596</v>
      </c>
      <c r="B263" s="299"/>
      <c r="C263" s="299" t="s">
        <v>597</v>
      </c>
      <c r="D263" s="109">
        <f>D264</f>
        <v>195.5</v>
      </c>
      <c r="E263" s="109">
        <f>E264</f>
        <v>122.2</v>
      </c>
    </row>
    <row r="264" spans="1:5" ht="34.5" customHeight="1">
      <c r="A264" s="144"/>
      <c r="B264" s="159" t="s">
        <v>256</v>
      </c>
      <c r="C264" s="160" t="s">
        <v>257</v>
      </c>
      <c r="D264" s="109">
        <v>195.5</v>
      </c>
      <c r="E264" s="109">
        <v>122.2</v>
      </c>
    </row>
    <row r="265" spans="1:5" ht="34.5" customHeight="1">
      <c r="A265" s="144" t="s">
        <v>598</v>
      </c>
      <c r="B265" s="145"/>
      <c r="C265" s="145" t="s">
        <v>599</v>
      </c>
      <c r="D265" s="109">
        <f>D266</f>
        <v>2503.4</v>
      </c>
      <c r="E265" s="109">
        <f>E266</f>
        <v>2503.4</v>
      </c>
    </row>
    <row r="266" spans="1:5" ht="18" customHeight="1">
      <c r="A266" s="155"/>
      <c r="B266" s="148" t="s">
        <v>396</v>
      </c>
      <c r="C266" s="416" t="s">
        <v>397</v>
      </c>
      <c r="D266" s="109">
        <v>2503.4</v>
      </c>
      <c r="E266" s="109">
        <v>2503.4</v>
      </c>
    </row>
    <row r="267" spans="1:7" ht="20.25" customHeight="1">
      <c r="A267" s="162"/>
      <c r="B267" s="163"/>
      <c r="C267" s="164" t="s">
        <v>600</v>
      </c>
      <c r="D267" s="165">
        <f>D11+D60+D118+D143+D188+D206+D99+D89</f>
        <v>489475.8000000001</v>
      </c>
      <c r="E267" s="165">
        <f>E11+E60+E118+E143+E188+E206+E99+E89</f>
        <v>483360.8</v>
      </c>
      <c r="F267" s="166"/>
      <c r="G267" s="167"/>
    </row>
    <row r="268" ht="15">
      <c r="D268" s="181"/>
    </row>
    <row r="269" spans="4:5" ht="14.25">
      <c r="D269" s="182"/>
      <c r="E269" s="142"/>
    </row>
    <row r="270" spans="4:5" ht="14.25">
      <c r="D270" s="168"/>
      <c r="E270" s="161"/>
    </row>
    <row r="271" spans="4:5" ht="14.25">
      <c r="D271" s="168"/>
      <c r="E271" s="168"/>
    </row>
    <row r="273" spans="4:5" ht="14.25">
      <c r="D273" s="183"/>
      <c r="E273" s="184"/>
    </row>
    <row r="275" spans="4:5" ht="14.25">
      <c r="D275" s="168"/>
      <c r="E275" s="168"/>
    </row>
  </sheetData>
  <sheetProtection/>
  <mergeCells count="5">
    <mergeCell ref="C1:E1"/>
    <mergeCell ref="C2:E2"/>
    <mergeCell ref="C3:E3"/>
    <mergeCell ref="C4:E4"/>
    <mergeCell ref="A7:E7"/>
  </mergeCells>
  <printOptions/>
  <pageMargins left="0.1968503937007874" right="0.15748031496062992" top="0.35433070866141736" bottom="0.15748031496062992" header="0.35433070866141736" footer="0.196850393700787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J526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.125" style="0" customWidth="1"/>
    <col min="2" max="2" width="5.375" style="0" customWidth="1"/>
    <col min="4" max="4" width="13.75390625" style="2" customWidth="1"/>
    <col min="6" max="6" width="48.00390625" style="0" customWidth="1"/>
    <col min="7" max="7" width="12.75390625" style="169" customWidth="1"/>
    <col min="8" max="10" width="9.125" style="0" hidden="1" customWidth="1"/>
    <col min="11" max="11" width="11.875" style="0" hidden="1" customWidth="1"/>
    <col min="12" max="12" width="13.25390625" style="0" hidden="1" customWidth="1"/>
    <col min="13" max="13" width="12.375" style="0" hidden="1" customWidth="1"/>
    <col min="14" max="14" width="10.75390625" style="0" hidden="1" customWidth="1"/>
    <col min="15" max="15" width="10.25390625" style="0" hidden="1" customWidth="1"/>
    <col min="16" max="16" width="12.25390625" style="0" hidden="1" customWidth="1"/>
    <col min="17" max="17" width="13.00390625" style="0" hidden="1" customWidth="1"/>
    <col min="18" max="18" width="11.875" style="0" hidden="1" customWidth="1"/>
    <col min="19" max="19" width="11.25390625" style="0" hidden="1" customWidth="1"/>
    <col min="20" max="20" width="11.00390625" style="0" hidden="1" customWidth="1"/>
    <col min="21" max="21" width="11.25390625" style="0" hidden="1" customWidth="1"/>
    <col min="22" max="22" width="12.375" style="0" hidden="1" customWidth="1"/>
    <col min="23" max="23" width="13.00390625" style="0" hidden="1" customWidth="1"/>
    <col min="24" max="24" width="13.875" style="0" hidden="1" customWidth="1"/>
    <col min="25" max="25" width="10.25390625" style="0" hidden="1" customWidth="1"/>
    <col min="26" max="27" width="9.125" style="0" hidden="1" customWidth="1"/>
    <col min="28" max="28" width="10.625" style="0" hidden="1" customWidth="1"/>
    <col min="29" max="29" width="9.375" style="0" hidden="1" customWidth="1"/>
    <col min="30" max="30" width="0.12890625" style="0" hidden="1" customWidth="1"/>
    <col min="31" max="31" width="9.125" style="0" hidden="1" customWidth="1"/>
    <col min="32" max="32" width="8.25390625" style="0" hidden="1" customWidth="1"/>
    <col min="33" max="33" width="2.625" style="0" customWidth="1"/>
    <col min="34" max="34" width="10.125" style="0" hidden="1" customWidth="1"/>
    <col min="35" max="35" width="9.125" style="0" bestFit="1" customWidth="1"/>
    <col min="36" max="36" width="13.25390625" style="0" customWidth="1"/>
  </cols>
  <sheetData>
    <row r="1" spans="6:7" ht="15">
      <c r="F1" s="454" t="s">
        <v>874</v>
      </c>
      <c r="G1" s="454"/>
    </row>
    <row r="2" spans="6:7" ht="15">
      <c r="F2" s="455" t="s">
        <v>189</v>
      </c>
      <c r="G2" s="455"/>
    </row>
    <row r="3" spans="6:7" ht="15">
      <c r="F3" s="455" t="s">
        <v>82</v>
      </c>
      <c r="G3" s="456"/>
    </row>
    <row r="4" spans="6:7" ht="15">
      <c r="F4" s="455" t="s">
        <v>1061</v>
      </c>
      <c r="G4" s="455"/>
    </row>
    <row r="5" ht="14.25">
      <c r="F5" s="3"/>
    </row>
    <row r="6" ht="14.25">
      <c r="F6" s="3"/>
    </row>
    <row r="7" spans="2:7" ht="18.75" customHeight="1">
      <c r="B7" s="457" t="s">
        <v>608</v>
      </c>
      <c r="C7" s="457"/>
      <c r="D7" s="457"/>
      <c r="E7" s="457"/>
      <c r="F7" s="457"/>
      <c r="G7" s="457"/>
    </row>
    <row r="8" ht="15" customHeight="1"/>
    <row r="9" spans="2:7" ht="18.75" customHeight="1">
      <c r="B9" s="185" t="s">
        <v>609</v>
      </c>
      <c r="C9" s="139" t="s">
        <v>610</v>
      </c>
      <c r="D9" s="139" t="s">
        <v>191</v>
      </c>
      <c r="E9" s="139" t="s">
        <v>192</v>
      </c>
      <c r="F9" s="139" t="s">
        <v>193</v>
      </c>
      <c r="G9" s="139" t="s">
        <v>83</v>
      </c>
    </row>
    <row r="10" spans="2:7" ht="12.75">
      <c r="B10" s="186">
        <v>1</v>
      </c>
      <c r="C10" s="186">
        <v>2</v>
      </c>
      <c r="D10" s="186">
        <v>3</v>
      </c>
      <c r="E10" s="186">
        <v>4</v>
      </c>
      <c r="F10" s="186">
        <v>5</v>
      </c>
      <c r="G10" s="186">
        <v>6</v>
      </c>
    </row>
    <row r="11" spans="2:7" ht="30" customHeight="1">
      <c r="B11" s="308">
        <v>530</v>
      </c>
      <c r="C11" s="189"/>
      <c r="D11" s="190"/>
      <c r="E11" s="191"/>
      <c r="F11" s="425" t="s">
        <v>611</v>
      </c>
      <c r="G11" s="165">
        <f>G12</f>
        <v>1900.1</v>
      </c>
    </row>
    <row r="12" spans="2:30" ht="18.75" customHeight="1">
      <c r="B12" s="189"/>
      <c r="C12" s="170" t="s">
        <v>612</v>
      </c>
      <c r="D12" s="170"/>
      <c r="E12" s="193"/>
      <c r="F12" s="192" t="s">
        <v>613</v>
      </c>
      <c r="G12" s="141">
        <f>G13+G22</f>
        <v>1900.1</v>
      </c>
      <c r="AD12" s="102"/>
    </row>
    <row r="13" spans="2:7" ht="60">
      <c r="B13" s="189"/>
      <c r="C13" s="193" t="s">
        <v>614</v>
      </c>
      <c r="D13" s="170"/>
      <c r="E13" s="193"/>
      <c r="F13" s="152" t="s">
        <v>615</v>
      </c>
      <c r="G13" s="141">
        <f>G14</f>
        <v>1550.1</v>
      </c>
    </row>
    <row r="14" spans="2:7" ht="20.25" customHeight="1">
      <c r="B14" s="189"/>
      <c r="C14" s="170"/>
      <c r="D14" s="159" t="s">
        <v>550</v>
      </c>
      <c r="E14" s="159"/>
      <c r="F14" s="177" t="s">
        <v>551</v>
      </c>
      <c r="G14" s="141">
        <f>G15</f>
        <v>1550.1</v>
      </c>
    </row>
    <row r="15" spans="2:7" ht="32.25" customHeight="1">
      <c r="B15" s="189"/>
      <c r="C15" s="170"/>
      <c r="D15" s="144" t="s">
        <v>552</v>
      </c>
      <c r="E15" s="10"/>
      <c r="F15" s="145" t="s">
        <v>553</v>
      </c>
      <c r="G15" s="141">
        <f>G16+G18</f>
        <v>1550.1</v>
      </c>
    </row>
    <row r="16" spans="2:7" ht="33" customHeight="1">
      <c r="B16" s="189"/>
      <c r="C16" s="170"/>
      <c r="D16" s="144" t="s">
        <v>558</v>
      </c>
      <c r="E16" s="10"/>
      <c r="F16" s="145" t="s">
        <v>559</v>
      </c>
      <c r="G16" s="141">
        <f>G17</f>
        <v>158</v>
      </c>
    </row>
    <row r="17" spans="2:7" ht="77.25" customHeight="1">
      <c r="B17" s="189"/>
      <c r="C17" s="170"/>
      <c r="D17" s="144"/>
      <c r="E17" s="159" t="s">
        <v>436</v>
      </c>
      <c r="F17" s="160" t="s">
        <v>437</v>
      </c>
      <c r="G17" s="418">
        <v>158</v>
      </c>
    </row>
    <row r="18" spans="2:7" ht="30.75" customHeight="1">
      <c r="B18" s="189"/>
      <c r="C18" s="170"/>
      <c r="D18" s="144" t="s">
        <v>562</v>
      </c>
      <c r="E18" s="179"/>
      <c r="F18" s="145" t="s">
        <v>465</v>
      </c>
      <c r="G18" s="141">
        <f>G19+G21+G20</f>
        <v>1392.1</v>
      </c>
    </row>
    <row r="19" spans="2:36" ht="78" customHeight="1">
      <c r="B19" s="189"/>
      <c r="C19" s="170"/>
      <c r="D19" s="155"/>
      <c r="E19" s="159" t="s">
        <v>436</v>
      </c>
      <c r="F19" s="160" t="s">
        <v>437</v>
      </c>
      <c r="G19" s="209">
        <v>1141.5</v>
      </c>
      <c r="AJ19" s="187"/>
    </row>
    <row r="20" spans="2:36" ht="30.75" customHeight="1">
      <c r="B20" s="189"/>
      <c r="C20" s="170"/>
      <c r="D20" s="155"/>
      <c r="E20" s="159" t="s">
        <v>256</v>
      </c>
      <c r="F20" s="160" t="s">
        <v>257</v>
      </c>
      <c r="G20" s="141">
        <v>250</v>
      </c>
      <c r="AJ20" s="187"/>
    </row>
    <row r="21" spans="2:36" ht="17.25" customHeight="1">
      <c r="B21" s="189"/>
      <c r="C21" s="170"/>
      <c r="D21" s="170"/>
      <c r="E21" s="155">
        <v>800</v>
      </c>
      <c r="F21" s="156" t="s">
        <v>319</v>
      </c>
      <c r="G21" s="141">
        <v>0.6</v>
      </c>
      <c r="AJ21" s="187"/>
    </row>
    <row r="22" spans="2:7" ht="18.75" customHeight="1">
      <c r="B22" s="189"/>
      <c r="C22" s="155" t="s">
        <v>616</v>
      </c>
      <c r="D22" s="155"/>
      <c r="E22" s="155"/>
      <c r="F22" s="156" t="s">
        <v>617</v>
      </c>
      <c r="G22" s="141">
        <f>G23</f>
        <v>350</v>
      </c>
    </row>
    <row r="23" spans="2:7" ht="15">
      <c r="B23" s="189"/>
      <c r="C23" s="189"/>
      <c r="D23" s="159" t="s">
        <v>550</v>
      </c>
      <c r="E23" s="159"/>
      <c r="F23" s="177" t="s">
        <v>551</v>
      </c>
      <c r="G23" s="141">
        <f>G24</f>
        <v>350</v>
      </c>
    </row>
    <row r="24" spans="2:7" ht="33.75" customHeight="1">
      <c r="B24" s="189"/>
      <c r="C24" s="189"/>
      <c r="D24" s="144" t="s">
        <v>583</v>
      </c>
      <c r="E24" s="179"/>
      <c r="F24" s="145" t="s">
        <v>584</v>
      </c>
      <c r="G24" s="141">
        <f>G25</f>
        <v>350</v>
      </c>
    </row>
    <row r="25" spans="2:7" ht="26.25" customHeight="1">
      <c r="B25" s="189"/>
      <c r="C25" s="189"/>
      <c r="D25" s="144" t="s">
        <v>591</v>
      </c>
      <c r="E25" s="158"/>
      <c r="F25" s="145" t="s">
        <v>592</v>
      </c>
      <c r="G25" s="141">
        <f>G26</f>
        <v>350</v>
      </c>
    </row>
    <row r="26" spans="2:7" ht="35.25" customHeight="1">
      <c r="B26" s="189"/>
      <c r="C26" s="189"/>
      <c r="D26" s="139"/>
      <c r="E26" s="159" t="s">
        <v>256</v>
      </c>
      <c r="F26" s="160" t="s">
        <v>257</v>
      </c>
      <c r="G26" s="141">
        <v>350</v>
      </c>
    </row>
    <row r="27" spans="2:7" ht="60.75" customHeight="1">
      <c r="B27" s="426">
        <v>534</v>
      </c>
      <c r="C27" s="189"/>
      <c r="D27" s="190"/>
      <c r="E27" s="191"/>
      <c r="F27" s="427" t="s">
        <v>914</v>
      </c>
      <c r="G27" s="206">
        <f aca="true" t="shared" si="0" ref="G27:G32">G28</f>
        <v>100</v>
      </c>
    </row>
    <row r="28" spans="2:7" ht="17.25" customHeight="1">
      <c r="B28" s="189"/>
      <c r="C28" s="170" t="s">
        <v>612</v>
      </c>
      <c r="D28" s="170"/>
      <c r="E28" s="193"/>
      <c r="F28" s="192" t="s">
        <v>613</v>
      </c>
      <c r="G28" s="141">
        <f t="shared" si="0"/>
        <v>100</v>
      </c>
    </row>
    <row r="29" spans="2:7" ht="17.25" customHeight="1">
      <c r="B29" s="189"/>
      <c r="C29" s="170" t="s">
        <v>616</v>
      </c>
      <c r="D29" s="170"/>
      <c r="E29" s="193"/>
      <c r="F29" s="152" t="s">
        <v>617</v>
      </c>
      <c r="G29" s="141">
        <f t="shared" si="0"/>
        <v>100</v>
      </c>
    </row>
    <row r="30" spans="2:7" ht="18.75" customHeight="1">
      <c r="B30" s="189"/>
      <c r="C30" s="189"/>
      <c r="D30" s="159" t="s">
        <v>550</v>
      </c>
      <c r="E30" s="159"/>
      <c r="F30" s="153" t="s">
        <v>551</v>
      </c>
      <c r="G30" s="141">
        <f t="shared" si="0"/>
        <v>100</v>
      </c>
    </row>
    <row r="31" spans="2:7" ht="35.25" customHeight="1">
      <c r="B31" s="189"/>
      <c r="C31" s="189"/>
      <c r="D31" s="144" t="s">
        <v>583</v>
      </c>
      <c r="E31" s="179"/>
      <c r="F31" s="145" t="s">
        <v>584</v>
      </c>
      <c r="G31" s="141">
        <f t="shared" si="0"/>
        <v>100</v>
      </c>
    </row>
    <row r="32" spans="2:7" ht="35.25" customHeight="1">
      <c r="B32" s="189"/>
      <c r="C32" s="189"/>
      <c r="D32" s="144" t="s">
        <v>901</v>
      </c>
      <c r="E32" s="145"/>
      <c r="F32" s="145" t="s">
        <v>902</v>
      </c>
      <c r="G32" s="109">
        <f t="shared" si="0"/>
        <v>100</v>
      </c>
    </row>
    <row r="33" spans="2:7" ht="35.25" customHeight="1">
      <c r="B33" s="189"/>
      <c r="C33" s="189"/>
      <c r="D33" s="180"/>
      <c r="E33" s="159" t="s">
        <v>256</v>
      </c>
      <c r="F33" s="160" t="s">
        <v>257</v>
      </c>
      <c r="G33" s="109">
        <v>100</v>
      </c>
    </row>
    <row r="34" spans="2:7" ht="48" customHeight="1">
      <c r="B34" s="188">
        <v>574</v>
      </c>
      <c r="C34" s="189"/>
      <c r="D34" s="190"/>
      <c r="E34" s="191"/>
      <c r="F34" s="427" t="s">
        <v>618</v>
      </c>
      <c r="G34" s="165">
        <f>G85+G207+G245+G35+G184+G74</f>
        <v>372794.63</v>
      </c>
    </row>
    <row r="35" spans="2:7" ht="15.75" customHeight="1">
      <c r="B35" s="188"/>
      <c r="C35" s="170" t="s">
        <v>612</v>
      </c>
      <c r="D35" s="170"/>
      <c r="E35" s="170"/>
      <c r="F35" s="192" t="s">
        <v>613</v>
      </c>
      <c r="G35" s="109">
        <f>G36</f>
        <v>475.33000000000004</v>
      </c>
    </row>
    <row r="36" spans="2:7" ht="18.75" customHeight="1">
      <c r="B36" s="188"/>
      <c r="C36" s="155" t="s">
        <v>616</v>
      </c>
      <c r="D36" s="155"/>
      <c r="E36" s="155"/>
      <c r="F36" s="156" t="s">
        <v>617</v>
      </c>
      <c r="G36" s="109">
        <f>G37+G47</f>
        <v>475.33000000000004</v>
      </c>
    </row>
    <row r="37" spans="2:7" ht="48.75" customHeight="1">
      <c r="B37" s="188"/>
      <c r="C37" s="189"/>
      <c r="D37" s="144" t="s">
        <v>297</v>
      </c>
      <c r="E37" s="406"/>
      <c r="F37" s="406" t="s">
        <v>619</v>
      </c>
      <c r="G37" s="109">
        <f>G38</f>
        <v>171</v>
      </c>
    </row>
    <row r="38" spans="2:7" ht="49.5" customHeight="1">
      <c r="B38" s="188"/>
      <c r="C38" s="189"/>
      <c r="D38" s="144" t="s">
        <v>299</v>
      </c>
      <c r="E38" s="406"/>
      <c r="F38" s="402" t="s">
        <v>300</v>
      </c>
      <c r="G38" s="141">
        <f>G39+G42</f>
        <v>171</v>
      </c>
    </row>
    <row r="39" spans="2:7" ht="55.5" customHeight="1">
      <c r="B39" s="188"/>
      <c r="C39" s="189"/>
      <c r="D39" s="144" t="s">
        <v>301</v>
      </c>
      <c r="E39" s="145"/>
      <c r="F39" s="145" t="s">
        <v>302</v>
      </c>
      <c r="G39" s="141">
        <f>G40</f>
        <v>66</v>
      </c>
    </row>
    <row r="40" spans="2:7" ht="30" customHeight="1">
      <c r="B40" s="188"/>
      <c r="C40" s="189"/>
      <c r="D40" s="144" t="s">
        <v>303</v>
      </c>
      <c r="E40" s="151"/>
      <c r="F40" s="151" t="s">
        <v>304</v>
      </c>
      <c r="G40" s="141">
        <f>G41</f>
        <v>66</v>
      </c>
    </row>
    <row r="41" spans="2:7" ht="46.5" customHeight="1">
      <c r="B41" s="188"/>
      <c r="C41" s="189"/>
      <c r="D41" s="179"/>
      <c r="E41" s="148" t="s">
        <v>202</v>
      </c>
      <c r="F41" s="149" t="s">
        <v>203</v>
      </c>
      <c r="G41" s="141">
        <v>66</v>
      </c>
    </row>
    <row r="42" spans="2:7" ht="53.25" customHeight="1">
      <c r="B42" s="188"/>
      <c r="C42" s="189"/>
      <c r="D42" s="144" t="s">
        <v>305</v>
      </c>
      <c r="E42" s="145"/>
      <c r="F42" s="145" t="s">
        <v>306</v>
      </c>
      <c r="G42" s="141">
        <f>G43+G45</f>
        <v>105</v>
      </c>
    </row>
    <row r="43" spans="2:7" ht="32.25" customHeight="1">
      <c r="B43" s="188"/>
      <c r="C43" s="189"/>
      <c r="D43" s="144" t="s">
        <v>307</v>
      </c>
      <c r="E43" s="151"/>
      <c r="F43" s="151" t="s">
        <v>308</v>
      </c>
      <c r="G43" s="141">
        <f>G44</f>
        <v>65</v>
      </c>
    </row>
    <row r="44" spans="2:7" ht="49.5" customHeight="1">
      <c r="B44" s="188"/>
      <c r="C44" s="189"/>
      <c r="D44" s="179"/>
      <c r="E44" s="148" t="s">
        <v>202</v>
      </c>
      <c r="F44" s="149" t="s">
        <v>203</v>
      </c>
      <c r="G44" s="141">
        <v>65</v>
      </c>
    </row>
    <row r="45" spans="2:7" ht="63" customHeight="1">
      <c r="B45" s="188"/>
      <c r="C45" s="189"/>
      <c r="D45" s="144" t="s">
        <v>309</v>
      </c>
      <c r="E45" s="151"/>
      <c r="F45" s="151" t="s">
        <v>310</v>
      </c>
      <c r="G45" s="141">
        <f>G46</f>
        <v>40</v>
      </c>
    </row>
    <row r="46" spans="2:7" ht="46.5" customHeight="1">
      <c r="B46" s="188"/>
      <c r="C46" s="189"/>
      <c r="D46" s="179"/>
      <c r="E46" s="148" t="s">
        <v>202</v>
      </c>
      <c r="F46" s="149" t="s">
        <v>203</v>
      </c>
      <c r="G46" s="141">
        <v>40</v>
      </c>
    </row>
    <row r="47" spans="2:7" ht="33" customHeight="1">
      <c r="B47" s="188"/>
      <c r="C47" s="189"/>
      <c r="D47" s="144" t="s">
        <v>466</v>
      </c>
      <c r="E47" s="152"/>
      <c r="F47" s="152" t="s">
        <v>467</v>
      </c>
      <c r="G47" s="141">
        <f>G48</f>
        <v>304.33000000000004</v>
      </c>
    </row>
    <row r="48" spans="2:7" ht="46.5" customHeight="1">
      <c r="B48" s="188"/>
      <c r="C48" s="189"/>
      <c r="D48" s="179" t="s">
        <v>468</v>
      </c>
      <c r="E48" s="145"/>
      <c r="F48" s="145" t="s">
        <v>469</v>
      </c>
      <c r="G48" s="141">
        <f>G49+G60+G63</f>
        <v>304.33000000000004</v>
      </c>
    </row>
    <row r="49" spans="2:7" ht="33" customHeight="1">
      <c r="B49" s="188"/>
      <c r="C49" s="189"/>
      <c r="D49" s="179" t="s">
        <v>470</v>
      </c>
      <c r="E49" s="156"/>
      <c r="F49" s="156" t="s">
        <v>471</v>
      </c>
      <c r="G49" s="141">
        <f>G50+G52+G54+G56+G58</f>
        <v>160.33</v>
      </c>
    </row>
    <row r="50" spans="2:7" ht="36" customHeight="1">
      <c r="B50" s="188"/>
      <c r="C50" s="189"/>
      <c r="D50" s="179" t="s">
        <v>472</v>
      </c>
      <c r="E50" s="156"/>
      <c r="F50" s="156" t="s">
        <v>473</v>
      </c>
      <c r="G50" s="141">
        <f>G51</f>
        <v>67.2</v>
      </c>
    </row>
    <row r="51" spans="2:7" ht="46.5" customHeight="1">
      <c r="B51" s="188"/>
      <c r="C51" s="189"/>
      <c r="D51" s="155"/>
      <c r="E51" s="148" t="s">
        <v>202</v>
      </c>
      <c r="F51" s="149" t="s">
        <v>203</v>
      </c>
      <c r="G51" s="141">
        <v>67.2</v>
      </c>
    </row>
    <row r="52" spans="2:7" ht="35.25" customHeight="1">
      <c r="B52" s="188"/>
      <c r="C52" s="189"/>
      <c r="D52" s="179" t="s">
        <v>474</v>
      </c>
      <c r="E52" s="156"/>
      <c r="F52" s="156" t="s">
        <v>475</v>
      </c>
      <c r="G52" s="141">
        <f>G53</f>
        <v>25</v>
      </c>
    </row>
    <row r="53" spans="2:7" ht="52.5" customHeight="1">
      <c r="B53" s="188"/>
      <c r="C53" s="189"/>
      <c r="D53" s="155"/>
      <c r="E53" s="148" t="s">
        <v>202</v>
      </c>
      <c r="F53" s="149" t="s">
        <v>203</v>
      </c>
      <c r="G53" s="141">
        <v>25</v>
      </c>
    </row>
    <row r="54" spans="2:7" ht="60.75" customHeight="1">
      <c r="B54" s="188"/>
      <c r="C54" s="189"/>
      <c r="D54" s="179" t="s">
        <v>476</v>
      </c>
      <c r="E54" s="156"/>
      <c r="F54" s="156" t="s">
        <v>477</v>
      </c>
      <c r="G54" s="141">
        <f>G55</f>
        <v>10</v>
      </c>
    </row>
    <row r="55" spans="2:7" ht="46.5" customHeight="1">
      <c r="B55" s="188"/>
      <c r="C55" s="189"/>
      <c r="D55" s="179"/>
      <c r="E55" s="148" t="s">
        <v>202</v>
      </c>
      <c r="F55" s="149" t="s">
        <v>203</v>
      </c>
      <c r="G55" s="141">
        <v>10</v>
      </c>
    </row>
    <row r="56" spans="2:7" ht="63" customHeight="1">
      <c r="B56" s="188"/>
      <c r="C56" s="189"/>
      <c r="D56" s="179" t="s">
        <v>478</v>
      </c>
      <c r="E56" s="156"/>
      <c r="F56" s="156" t="s">
        <v>479</v>
      </c>
      <c r="G56" s="141">
        <f>G57</f>
        <v>20</v>
      </c>
    </row>
    <row r="57" spans="2:7" ht="46.5" customHeight="1">
      <c r="B57" s="188"/>
      <c r="C57" s="189"/>
      <c r="D57" s="179"/>
      <c r="E57" s="148" t="s">
        <v>202</v>
      </c>
      <c r="F57" s="149" t="s">
        <v>203</v>
      </c>
      <c r="G57" s="141">
        <v>20</v>
      </c>
    </row>
    <row r="58" spans="2:7" ht="21.75" customHeight="1">
      <c r="B58" s="188"/>
      <c r="C58" s="189"/>
      <c r="D58" s="179" t="s">
        <v>480</v>
      </c>
      <c r="E58" s="156"/>
      <c r="F58" s="156" t="s">
        <v>481</v>
      </c>
      <c r="G58" s="141">
        <f>G59</f>
        <v>38.13</v>
      </c>
    </row>
    <row r="59" spans="2:7" ht="46.5" customHeight="1">
      <c r="B59" s="188"/>
      <c r="C59" s="189"/>
      <c r="D59" s="155"/>
      <c r="E59" s="148" t="s">
        <v>202</v>
      </c>
      <c r="F59" s="149" t="s">
        <v>203</v>
      </c>
      <c r="G59" s="141">
        <v>38.13</v>
      </c>
    </row>
    <row r="60" spans="2:7" ht="33" customHeight="1">
      <c r="B60" s="188"/>
      <c r="C60" s="189"/>
      <c r="D60" s="179" t="s">
        <v>482</v>
      </c>
      <c r="E60" s="156"/>
      <c r="F60" s="156" t="s">
        <v>483</v>
      </c>
      <c r="G60" s="141">
        <f>G61</f>
        <v>53</v>
      </c>
    </row>
    <row r="61" spans="2:7" ht="46.5" customHeight="1">
      <c r="B61" s="188"/>
      <c r="C61" s="189"/>
      <c r="D61" s="179" t="s">
        <v>484</v>
      </c>
      <c r="E61" s="152"/>
      <c r="F61" s="152" t="s">
        <v>485</v>
      </c>
      <c r="G61" s="141">
        <f>G62</f>
        <v>53</v>
      </c>
    </row>
    <row r="62" spans="2:7" ht="46.5" customHeight="1">
      <c r="B62" s="188"/>
      <c r="C62" s="189"/>
      <c r="D62" s="155"/>
      <c r="E62" s="148" t="s">
        <v>202</v>
      </c>
      <c r="F62" s="149" t="s">
        <v>203</v>
      </c>
      <c r="G62" s="141">
        <v>53</v>
      </c>
    </row>
    <row r="63" spans="2:7" ht="31.5" customHeight="1">
      <c r="B63" s="188"/>
      <c r="C63" s="189"/>
      <c r="D63" s="179" t="s">
        <v>486</v>
      </c>
      <c r="E63" s="156"/>
      <c r="F63" s="156" t="s">
        <v>487</v>
      </c>
      <c r="G63" s="141">
        <f>G64+G66+G68+G70+G72</f>
        <v>91</v>
      </c>
    </row>
    <row r="64" spans="2:7" ht="24.75" customHeight="1">
      <c r="B64" s="188"/>
      <c r="C64" s="189"/>
      <c r="D64" s="179" t="s">
        <v>488</v>
      </c>
      <c r="E64" s="156"/>
      <c r="F64" s="156" t="s">
        <v>489</v>
      </c>
      <c r="G64" s="141">
        <f>G65</f>
        <v>10</v>
      </c>
    </row>
    <row r="65" spans="2:7" ht="46.5" customHeight="1">
      <c r="B65" s="188"/>
      <c r="C65" s="189"/>
      <c r="D65" s="179"/>
      <c r="E65" s="148" t="s">
        <v>202</v>
      </c>
      <c r="F65" s="149" t="s">
        <v>203</v>
      </c>
      <c r="G65" s="141">
        <v>10</v>
      </c>
    </row>
    <row r="66" spans="2:7" ht="32.25" customHeight="1">
      <c r="B66" s="188"/>
      <c r="C66" s="189"/>
      <c r="D66" s="179" t="s">
        <v>490</v>
      </c>
      <c r="E66" s="156"/>
      <c r="F66" s="156" t="s">
        <v>491</v>
      </c>
      <c r="G66" s="141">
        <f>G67</f>
        <v>65</v>
      </c>
    </row>
    <row r="67" spans="2:7" ht="46.5" customHeight="1">
      <c r="B67" s="188"/>
      <c r="C67" s="189"/>
      <c r="D67" s="179"/>
      <c r="E67" s="148" t="s">
        <v>202</v>
      </c>
      <c r="F67" s="149" t="s">
        <v>203</v>
      </c>
      <c r="G67" s="141">
        <v>65</v>
      </c>
    </row>
    <row r="68" spans="2:7" ht="35.25" customHeight="1">
      <c r="B68" s="188"/>
      <c r="C68" s="189"/>
      <c r="D68" s="179" t="s">
        <v>492</v>
      </c>
      <c r="E68" s="156"/>
      <c r="F68" s="156" t="s">
        <v>493</v>
      </c>
      <c r="G68" s="141">
        <f>G69</f>
        <v>10</v>
      </c>
    </row>
    <row r="69" spans="2:7" ht="46.5" customHeight="1">
      <c r="B69" s="188"/>
      <c r="C69" s="189"/>
      <c r="D69" s="179"/>
      <c r="E69" s="148" t="s">
        <v>202</v>
      </c>
      <c r="F69" s="149" t="s">
        <v>203</v>
      </c>
      <c r="G69" s="141">
        <v>10</v>
      </c>
    </row>
    <row r="70" spans="2:7" ht="45.75" customHeight="1">
      <c r="B70" s="188"/>
      <c r="C70" s="189"/>
      <c r="D70" s="179" t="s">
        <v>494</v>
      </c>
      <c r="E70" s="156"/>
      <c r="F70" s="156" t="s">
        <v>495</v>
      </c>
      <c r="G70" s="141">
        <f>G71</f>
        <v>3</v>
      </c>
    </row>
    <row r="71" spans="2:7" ht="46.5" customHeight="1">
      <c r="B71" s="188"/>
      <c r="C71" s="189"/>
      <c r="D71" s="179"/>
      <c r="E71" s="148" t="s">
        <v>202</v>
      </c>
      <c r="F71" s="149" t="s">
        <v>203</v>
      </c>
      <c r="G71" s="141">
        <v>3</v>
      </c>
    </row>
    <row r="72" spans="2:7" ht="59.25" customHeight="1">
      <c r="B72" s="188"/>
      <c r="C72" s="189"/>
      <c r="D72" s="179" t="s">
        <v>496</v>
      </c>
      <c r="E72" s="156"/>
      <c r="F72" s="156" t="s">
        <v>497</v>
      </c>
      <c r="G72" s="141">
        <f>G73</f>
        <v>3</v>
      </c>
    </row>
    <row r="73" spans="2:7" ht="46.5" customHeight="1">
      <c r="B73" s="188"/>
      <c r="C73" s="189"/>
      <c r="D73" s="155"/>
      <c r="E73" s="148" t="s">
        <v>202</v>
      </c>
      <c r="F73" s="149" t="s">
        <v>203</v>
      </c>
      <c r="G73" s="141">
        <v>3</v>
      </c>
    </row>
    <row r="74" spans="2:7" ht="19.5" customHeight="1">
      <c r="B74" s="188"/>
      <c r="C74" s="170" t="s">
        <v>620</v>
      </c>
      <c r="D74" s="170"/>
      <c r="E74" s="193"/>
      <c r="F74" s="194" t="s">
        <v>621</v>
      </c>
      <c r="G74" s="141">
        <f>G75</f>
        <v>30</v>
      </c>
    </row>
    <row r="75" spans="2:7" ht="33" customHeight="1">
      <c r="B75" s="188"/>
      <c r="C75" s="155" t="s">
        <v>622</v>
      </c>
      <c r="D75" s="143"/>
      <c r="E75" s="175"/>
      <c r="F75" s="156" t="s">
        <v>623</v>
      </c>
      <c r="G75" s="141">
        <f>G76</f>
        <v>30</v>
      </c>
    </row>
    <row r="76" spans="2:7" ht="48" customHeight="1">
      <c r="B76" s="188"/>
      <c r="C76" s="155"/>
      <c r="D76" s="144" t="s">
        <v>338</v>
      </c>
      <c r="E76" s="170"/>
      <c r="F76" s="152" t="s">
        <v>109</v>
      </c>
      <c r="G76" s="141">
        <f>G77</f>
        <v>30</v>
      </c>
    </row>
    <row r="77" spans="2:7" ht="23.25" customHeight="1">
      <c r="B77" s="188"/>
      <c r="C77" s="155"/>
      <c r="D77" s="144" t="s">
        <v>367</v>
      </c>
      <c r="E77" s="155"/>
      <c r="F77" s="145" t="s">
        <v>368</v>
      </c>
      <c r="G77" s="141">
        <f>G78</f>
        <v>30</v>
      </c>
    </row>
    <row r="78" spans="2:7" ht="32.25" customHeight="1">
      <c r="B78" s="188"/>
      <c r="C78" s="155"/>
      <c r="D78" s="147" t="s">
        <v>373</v>
      </c>
      <c r="E78" s="176"/>
      <c r="F78" s="171" t="s">
        <v>374</v>
      </c>
      <c r="G78" s="141">
        <f>G81+G83+G79</f>
        <v>30</v>
      </c>
    </row>
    <row r="79" spans="2:7" ht="32.25" customHeight="1">
      <c r="B79" s="188"/>
      <c r="C79" s="155"/>
      <c r="D79" s="144" t="s">
        <v>375</v>
      </c>
      <c r="E79" s="412"/>
      <c r="F79" s="303" t="s">
        <v>376</v>
      </c>
      <c r="G79" s="141">
        <f>G80</f>
        <v>3</v>
      </c>
    </row>
    <row r="80" spans="2:7" ht="32.25" customHeight="1">
      <c r="B80" s="188"/>
      <c r="C80" s="155"/>
      <c r="D80" s="143"/>
      <c r="E80" s="159" t="s">
        <v>256</v>
      </c>
      <c r="F80" s="160" t="s">
        <v>257</v>
      </c>
      <c r="G80" s="141">
        <v>3</v>
      </c>
    </row>
    <row r="81" spans="2:7" ht="62.25" customHeight="1">
      <c r="B81" s="188"/>
      <c r="C81" s="155"/>
      <c r="D81" s="144" t="s">
        <v>377</v>
      </c>
      <c r="E81" s="173"/>
      <c r="F81" s="173" t="s">
        <v>378</v>
      </c>
      <c r="G81" s="141">
        <f>G82</f>
        <v>22</v>
      </c>
    </row>
    <row r="82" spans="2:7" ht="48.75" customHeight="1">
      <c r="B82" s="188"/>
      <c r="C82" s="155"/>
      <c r="D82" s="143"/>
      <c r="E82" s="148" t="s">
        <v>202</v>
      </c>
      <c r="F82" s="149" t="s">
        <v>203</v>
      </c>
      <c r="G82" s="141">
        <v>22</v>
      </c>
    </row>
    <row r="83" spans="2:7" ht="51" customHeight="1">
      <c r="B83" s="188"/>
      <c r="C83" s="155"/>
      <c r="D83" s="144" t="s">
        <v>379</v>
      </c>
      <c r="E83" s="173"/>
      <c r="F83" s="173" t="s">
        <v>380</v>
      </c>
      <c r="G83" s="109">
        <f>G84</f>
        <v>5</v>
      </c>
    </row>
    <row r="84" spans="2:7" ht="50.25" customHeight="1">
      <c r="B84" s="188"/>
      <c r="C84" s="155"/>
      <c r="D84" s="143"/>
      <c r="E84" s="148" t="s">
        <v>202</v>
      </c>
      <c r="F84" s="149" t="s">
        <v>203</v>
      </c>
      <c r="G84" s="109">
        <v>5</v>
      </c>
    </row>
    <row r="85" spans="2:7" ht="15">
      <c r="B85" s="189"/>
      <c r="C85" s="170" t="s">
        <v>624</v>
      </c>
      <c r="D85" s="170"/>
      <c r="E85" s="193"/>
      <c r="F85" s="194" t="s">
        <v>625</v>
      </c>
      <c r="G85" s="141">
        <f>G86+G106+G136+G161+G130</f>
        <v>323882.1</v>
      </c>
    </row>
    <row r="86" spans="2:7" ht="15">
      <c r="B86" s="189"/>
      <c r="C86" s="170" t="s">
        <v>626</v>
      </c>
      <c r="D86" s="195"/>
      <c r="E86" s="196"/>
      <c r="F86" s="152" t="s">
        <v>627</v>
      </c>
      <c r="G86" s="141">
        <f>G87</f>
        <v>108922.54</v>
      </c>
    </row>
    <row r="87" spans="2:36" ht="19.5" customHeight="1">
      <c r="B87" s="189"/>
      <c r="C87" s="170"/>
      <c r="D87" s="144" t="s">
        <v>381</v>
      </c>
      <c r="E87" s="145"/>
      <c r="F87" s="145" t="s">
        <v>382</v>
      </c>
      <c r="G87" s="141">
        <f>G88+G102</f>
        <v>108922.54</v>
      </c>
      <c r="AJ87" s="187"/>
    </row>
    <row r="88" spans="2:7" ht="35.25" customHeight="1">
      <c r="B88" s="189"/>
      <c r="C88" s="170"/>
      <c r="D88" s="144" t="s">
        <v>383</v>
      </c>
      <c r="E88" s="145"/>
      <c r="F88" s="145" t="s">
        <v>384</v>
      </c>
      <c r="G88" s="141">
        <f>G89+G92+G99</f>
        <v>104441.34</v>
      </c>
    </row>
    <row r="89" spans="2:7" ht="64.5" customHeight="1">
      <c r="B89" s="189"/>
      <c r="C89" s="170"/>
      <c r="D89" s="144" t="s">
        <v>385</v>
      </c>
      <c r="E89" s="145"/>
      <c r="F89" s="145" t="s">
        <v>386</v>
      </c>
      <c r="G89" s="141">
        <f>G90</f>
        <v>31833</v>
      </c>
    </row>
    <row r="90" spans="2:7" ht="48.75" customHeight="1">
      <c r="B90" s="189"/>
      <c r="C90" s="170"/>
      <c r="D90" s="144" t="s">
        <v>387</v>
      </c>
      <c r="E90" s="146"/>
      <c r="F90" s="146" t="s">
        <v>201</v>
      </c>
      <c r="G90" s="109">
        <f>G91</f>
        <v>31833</v>
      </c>
    </row>
    <row r="91" spans="2:7" ht="45" customHeight="1">
      <c r="B91" s="189"/>
      <c r="C91" s="170"/>
      <c r="D91" s="147"/>
      <c r="E91" s="148" t="s">
        <v>202</v>
      </c>
      <c r="F91" s="149" t="s">
        <v>203</v>
      </c>
      <c r="G91" s="109">
        <v>31833</v>
      </c>
    </row>
    <row r="92" spans="2:7" ht="60.75" customHeight="1">
      <c r="B92" s="189"/>
      <c r="C92" s="170"/>
      <c r="D92" s="144" t="s">
        <v>388</v>
      </c>
      <c r="E92" s="145"/>
      <c r="F92" s="145" t="s">
        <v>389</v>
      </c>
      <c r="G92" s="109">
        <f>G93+G95+G97</f>
        <v>2478.7</v>
      </c>
    </row>
    <row r="93" spans="2:7" ht="39" customHeight="1">
      <c r="B93" s="189"/>
      <c r="C93" s="170"/>
      <c r="D93" s="144" t="s">
        <v>898</v>
      </c>
      <c r="E93" s="146"/>
      <c r="F93" s="146" t="s">
        <v>408</v>
      </c>
      <c r="G93" s="109">
        <f>G94</f>
        <v>152</v>
      </c>
    </row>
    <row r="94" spans="2:7" ht="27" customHeight="1">
      <c r="B94" s="189"/>
      <c r="C94" s="170"/>
      <c r="D94" s="144"/>
      <c r="E94" s="148" t="s">
        <v>872</v>
      </c>
      <c r="F94" s="149" t="s">
        <v>319</v>
      </c>
      <c r="G94" s="109">
        <v>152</v>
      </c>
    </row>
    <row r="95" spans="2:7" ht="23.25" customHeight="1">
      <c r="B95" s="189"/>
      <c r="C95" s="170"/>
      <c r="D95" s="144" t="s">
        <v>390</v>
      </c>
      <c r="E95" s="151"/>
      <c r="F95" s="151" t="s">
        <v>391</v>
      </c>
      <c r="G95" s="109">
        <f>G96</f>
        <v>1936.7</v>
      </c>
    </row>
    <row r="96" spans="2:7" ht="48" customHeight="1">
      <c r="B96" s="189"/>
      <c r="C96" s="170"/>
      <c r="D96" s="144"/>
      <c r="E96" s="148" t="s">
        <v>202</v>
      </c>
      <c r="F96" s="149" t="s">
        <v>203</v>
      </c>
      <c r="G96" s="109">
        <v>1936.7</v>
      </c>
    </row>
    <row r="97" spans="2:7" ht="25.5" customHeight="1">
      <c r="B97" s="189"/>
      <c r="C97" s="170"/>
      <c r="D97" s="144" t="s">
        <v>878</v>
      </c>
      <c r="E97" s="151"/>
      <c r="F97" s="151" t="s">
        <v>879</v>
      </c>
      <c r="G97" s="413">
        <f>G98</f>
        <v>390</v>
      </c>
    </row>
    <row r="98" spans="2:7" ht="23.25" customHeight="1">
      <c r="B98" s="189"/>
      <c r="C98" s="170"/>
      <c r="D98" s="414"/>
      <c r="E98" s="148" t="s">
        <v>872</v>
      </c>
      <c r="F98" s="149" t="s">
        <v>319</v>
      </c>
      <c r="G98" s="413">
        <v>390</v>
      </c>
    </row>
    <row r="99" spans="2:7" ht="49.5" customHeight="1">
      <c r="B99" s="189"/>
      <c r="C99" s="170" t="s">
        <v>130</v>
      </c>
      <c r="D99" s="414" t="s">
        <v>392</v>
      </c>
      <c r="E99" s="415"/>
      <c r="F99" s="207" t="s">
        <v>393</v>
      </c>
      <c r="G99" s="413">
        <f>G100</f>
        <v>70129.64</v>
      </c>
    </row>
    <row r="100" spans="2:7" ht="51" customHeight="1">
      <c r="B100" s="189"/>
      <c r="C100" s="170"/>
      <c r="D100" s="144" t="s">
        <v>394</v>
      </c>
      <c r="E100" s="144"/>
      <c r="F100" s="407" t="s">
        <v>395</v>
      </c>
      <c r="G100" s="109">
        <f>G101</f>
        <v>70129.64</v>
      </c>
    </row>
    <row r="101" spans="2:7" ht="49.5" customHeight="1">
      <c r="B101" s="189"/>
      <c r="C101" s="170"/>
      <c r="D101" s="195"/>
      <c r="E101" s="148" t="s">
        <v>202</v>
      </c>
      <c r="F101" s="149" t="s">
        <v>203</v>
      </c>
      <c r="G101" s="109">
        <v>70129.64</v>
      </c>
    </row>
    <row r="102" spans="2:7" ht="51.75" customHeight="1">
      <c r="B102" s="189"/>
      <c r="C102" s="170"/>
      <c r="D102" s="144" t="s">
        <v>398</v>
      </c>
      <c r="E102" s="145"/>
      <c r="F102" s="145" t="s">
        <v>399</v>
      </c>
      <c r="G102" s="109">
        <f>G103</f>
        <v>4481.2</v>
      </c>
    </row>
    <row r="103" spans="2:7" ht="108" customHeight="1">
      <c r="B103" s="189"/>
      <c r="C103" s="170"/>
      <c r="D103" s="144" t="s">
        <v>400</v>
      </c>
      <c r="E103" s="407"/>
      <c r="F103" s="407" t="s">
        <v>401</v>
      </c>
      <c r="G103" s="109">
        <f>G104</f>
        <v>4481.2</v>
      </c>
    </row>
    <row r="104" spans="2:7" ht="48" customHeight="1">
      <c r="B104" s="189"/>
      <c r="C104" s="170"/>
      <c r="D104" s="144" t="s">
        <v>402</v>
      </c>
      <c r="E104" s="146"/>
      <c r="F104" s="146" t="s">
        <v>201</v>
      </c>
      <c r="G104" s="109">
        <f>G105</f>
        <v>4481.2</v>
      </c>
    </row>
    <row r="105" spans="2:7" ht="48" customHeight="1">
      <c r="B105" s="189"/>
      <c r="C105" s="170"/>
      <c r="D105" s="195"/>
      <c r="E105" s="148" t="s">
        <v>202</v>
      </c>
      <c r="F105" s="149" t="s">
        <v>203</v>
      </c>
      <c r="G105" s="109">
        <v>4481.2</v>
      </c>
    </row>
    <row r="106" spans="2:7" ht="19.5" customHeight="1">
      <c r="B106" s="189"/>
      <c r="C106" s="170" t="s">
        <v>628</v>
      </c>
      <c r="D106" s="193"/>
      <c r="E106" s="193"/>
      <c r="F106" s="152" t="s">
        <v>629</v>
      </c>
      <c r="G106" s="141">
        <f>G107+G125</f>
        <v>183898.5</v>
      </c>
    </row>
    <row r="107" spans="2:7" ht="26.25" customHeight="1">
      <c r="B107" s="189"/>
      <c r="C107" s="170"/>
      <c r="D107" s="144" t="s">
        <v>381</v>
      </c>
      <c r="E107" s="145"/>
      <c r="F107" s="145" t="s">
        <v>382</v>
      </c>
      <c r="G107" s="141">
        <f>G108</f>
        <v>183830.5</v>
      </c>
    </row>
    <row r="108" spans="2:7" ht="50.25" customHeight="1">
      <c r="B108" s="189"/>
      <c r="C108" s="170"/>
      <c r="D108" s="144" t="s">
        <v>398</v>
      </c>
      <c r="E108" s="145"/>
      <c r="F108" s="145" t="s">
        <v>399</v>
      </c>
      <c r="G108" s="141">
        <f>G109+G112+G119+G122</f>
        <v>183830.5</v>
      </c>
    </row>
    <row r="109" spans="2:7" ht="105">
      <c r="B109" s="189"/>
      <c r="C109" s="170"/>
      <c r="D109" s="144" t="s">
        <v>400</v>
      </c>
      <c r="E109" s="407"/>
      <c r="F109" s="407" t="s">
        <v>401</v>
      </c>
      <c r="G109" s="141">
        <f>G110</f>
        <v>39460.5</v>
      </c>
    </row>
    <row r="110" spans="2:7" ht="51" customHeight="1">
      <c r="B110" s="189"/>
      <c r="C110" s="170"/>
      <c r="D110" s="144" t="s">
        <v>402</v>
      </c>
      <c r="E110" s="146"/>
      <c r="F110" s="146" t="s">
        <v>201</v>
      </c>
      <c r="G110" s="109">
        <f>G111</f>
        <v>39460.5</v>
      </c>
    </row>
    <row r="111" spans="2:7" ht="45.75" customHeight="1">
      <c r="B111" s="189"/>
      <c r="C111" s="170"/>
      <c r="D111" s="144"/>
      <c r="E111" s="148" t="s">
        <v>202</v>
      </c>
      <c r="F111" s="149" t="s">
        <v>203</v>
      </c>
      <c r="G111" s="109">
        <v>39460.5</v>
      </c>
    </row>
    <row r="112" spans="2:7" ht="48.75" customHeight="1">
      <c r="B112" s="189"/>
      <c r="C112" s="170"/>
      <c r="D112" s="144" t="s">
        <v>403</v>
      </c>
      <c r="E112" s="151"/>
      <c r="F112" s="151" t="s">
        <v>630</v>
      </c>
      <c r="G112" s="109">
        <f>G113+G115+G117</f>
        <v>2458</v>
      </c>
    </row>
    <row r="113" spans="2:7" ht="34.5" customHeight="1">
      <c r="B113" s="189"/>
      <c r="C113" s="170"/>
      <c r="D113" s="144" t="s">
        <v>405</v>
      </c>
      <c r="E113" s="151"/>
      <c r="F113" s="151" t="s">
        <v>406</v>
      </c>
      <c r="G113" s="109">
        <f>G114</f>
        <v>1500</v>
      </c>
    </row>
    <row r="114" spans="2:7" ht="18.75" customHeight="1">
      <c r="B114" s="189"/>
      <c r="C114" s="170"/>
      <c r="D114" s="147"/>
      <c r="E114" s="148" t="s">
        <v>872</v>
      </c>
      <c r="F114" s="149" t="s">
        <v>319</v>
      </c>
      <c r="G114" s="109">
        <v>1500</v>
      </c>
    </row>
    <row r="115" spans="2:7" ht="37.5" customHeight="1">
      <c r="B115" s="189"/>
      <c r="C115" s="170"/>
      <c r="D115" s="144" t="s">
        <v>407</v>
      </c>
      <c r="E115" s="151"/>
      <c r="F115" s="151" t="s">
        <v>408</v>
      </c>
      <c r="G115" s="109">
        <f>G116</f>
        <v>448</v>
      </c>
    </row>
    <row r="116" spans="2:7" ht="27.75" customHeight="1">
      <c r="B116" s="189"/>
      <c r="C116" s="170"/>
      <c r="D116" s="147"/>
      <c r="E116" s="148" t="s">
        <v>872</v>
      </c>
      <c r="F116" s="149" t="s">
        <v>319</v>
      </c>
      <c r="G116" s="109">
        <v>448</v>
      </c>
    </row>
    <row r="117" spans="2:7" ht="27.75" customHeight="1">
      <c r="B117" s="189"/>
      <c r="C117" s="170"/>
      <c r="D117" s="144" t="s">
        <v>903</v>
      </c>
      <c r="E117" s="151"/>
      <c r="F117" s="151" t="s">
        <v>879</v>
      </c>
      <c r="G117" s="109">
        <f>G118</f>
        <v>510</v>
      </c>
    </row>
    <row r="118" spans="2:7" ht="27.75" customHeight="1">
      <c r="B118" s="189"/>
      <c r="C118" s="170"/>
      <c r="D118" s="147"/>
      <c r="E118" s="148" t="s">
        <v>872</v>
      </c>
      <c r="F118" s="149" t="s">
        <v>319</v>
      </c>
      <c r="G118" s="109">
        <v>510</v>
      </c>
    </row>
    <row r="119" spans="2:7" ht="49.5" customHeight="1">
      <c r="B119" s="189"/>
      <c r="C119" s="170"/>
      <c r="D119" s="144" t="s">
        <v>409</v>
      </c>
      <c r="E119" s="147"/>
      <c r="F119" s="207" t="s">
        <v>393</v>
      </c>
      <c r="G119" s="109">
        <f>G120</f>
        <v>136834.6</v>
      </c>
    </row>
    <row r="120" spans="2:7" ht="51.75" customHeight="1">
      <c r="B120" s="189"/>
      <c r="C120" s="170"/>
      <c r="D120" s="144" t="s">
        <v>410</v>
      </c>
      <c r="E120" s="147"/>
      <c r="F120" s="407" t="s">
        <v>395</v>
      </c>
      <c r="G120" s="109">
        <f>G121</f>
        <v>136834.6</v>
      </c>
    </row>
    <row r="121" spans="2:7" ht="48" customHeight="1">
      <c r="B121" s="189"/>
      <c r="C121" s="170"/>
      <c r="D121" s="193"/>
      <c r="E121" s="148" t="s">
        <v>202</v>
      </c>
      <c r="F121" s="149" t="s">
        <v>203</v>
      </c>
      <c r="G121" s="109">
        <v>136834.6</v>
      </c>
    </row>
    <row r="122" spans="2:7" ht="229.5" customHeight="1">
      <c r="B122" s="189"/>
      <c r="C122" s="170"/>
      <c r="D122" s="144" t="s">
        <v>411</v>
      </c>
      <c r="E122" s="147"/>
      <c r="F122" s="208" t="s">
        <v>412</v>
      </c>
      <c r="G122" s="109">
        <f>G123</f>
        <v>5077.4</v>
      </c>
    </row>
    <row r="123" spans="2:7" ht="216" customHeight="1">
      <c r="B123" s="189"/>
      <c r="C123" s="155"/>
      <c r="D123" s="144" t="s">
        <v>413</v>
      </c>
      <c r="E123" s="147"/>
      <c r="F123" s="153" t="s">
        <v>414</v>
      </c>
      <c r="G123" s="109">
        <f>G124</f>
        <v>5077.4</v>
      </c>
    </row>
    <row r="124" spans="2:7" ht="45.75" customHeight="1">
      <c r="B124" s="189"/>
      <c r="C124" s="170"/>
      <c r="D124" s="193"/>
      <c r="E124" s="148" t="s">
        <v>202</v>
      </c>
      <c r="F124" s="149" t="s">
        <v>203</v>
      </c>
      <c r="G124" s="109">
        <v>5077.4</v>
      </c>
    </row>
    <row r="125" spans="2:7" ht="48.75" customHeight="1">
      <c r="B125" s="189"/>
      <c r="C125" s="195"/>
      <c r="D125" s="144" t="s">
        <v>542</v>
      </c>
      <c r="E125" s="152"/>
      <c r="F125" s="152" t="s">
        <v>543</v>
      </c>
      <c r="G125" s="109">
        <f>G126</f>
        <v>68</v>
      </c>
    </row>
    <row r="126" spans="2:7" ht="27.75" customHeight="1">
      <c r="B126" s="189"/>
      <c r="C126" s="195"/>
      <c r="D126" s="144" t="s">
        <v>544</v>
      </c>
      <c r="E126" s="419"/>
      <c r="F126" s="146" t="s">
        <v>545</v>
      </c>
      <c r="G126" s="109">
        <f>G127</f>
        <v>68</v>
      </c>
    </row>
    <row r="127" spans="2:7" ht="44.25" customHeight="1">
      <c r="B127" s="189"/>
      <c r="C127" s="195"/>
      <c r="D127" s="144" t="s">
        <v>546</v>
      </c>
      <c r="E127" s="420"/>
      <c r="F127" s="151" t="s">
        <v>631</v>
      </c>
      <c r="G127" s="109">
        <f>G128</f>
        <v>68</v>
      </c>
    </row>
    <row r="128" spans="2:7" ht="46.5" customHeight="1">
      <c r="B128" s="189"/>
      <c r="C128" s="195"/>
      <c r="D128" s="144" t="s">
        <v>548</v>
      </c>
      <c r="E128" s="417"/>
      <c r="F128" s="417" t="s">
        <v>549</v>
      </c>
      <c r="G128" s="109">
        <f>G129</f>
        <v>68</v>
      </c>
    </row>
    <row r="129" spans="2:7" ht="48" customHeight="1">
      <c r="B129" s="189"/>
      <c r="C129" s="195"/>
      <c r="D129" s="144"/>
      <c r="E129" s="148" t="s">
        <v>202</v>
      </c>
      <c r="F129" s="149" t="s">
        <v>203</v>
      </c>
      <c r="G129" s="109">
        <v>68</v>
      </c>
    </row>
    <row r="130" spans="2:7" ht="23.25" customHeight="1">
      <c r="B130" s="189"/>
      <c r="C130" s="170" t="s">
        <v>632</v>
      </c>
      <c r="D130" s="193"/>
      <c r="E130" s="193"/>
      <c r="F130" s="152" t="s">
        <v>633</v>
      </c>
      <c r="G130" s="109">
        <f>G131</f>
        <v>19301.4</v>
      </c>
    </row>
    <row r="131" spans="2:7" ht="25.5" customHeight="1">
      <c r="B131" s="189"/>
      <c r="C131" s="195"/>
      <c r="D131" s="144" t="s">
        <v>381</v>
      </c>
      <c r="E131" s="145"/>
      <c r="F131" s="145" t="s">
        <v>382</v>
      </c>
      <c r="G131" s="109">
        <f>G132</f>
        <v>19301.4</v>
      </c>
    </row>
    <row r="132" spans="2:7" ht="50.25" customHeight="1">
      <c r="B132" s="189"/>
      <c r="C132" s="195"/>
      <c r="D132" s="144" t="s">
        <v>415</v>
      </c>
      <c r="E132" s="145"/>
      <c r="F132" s="145" t="s">
        <v>416</v>
      </c>
      <c r="G132" s="109">
        <f>G133</f>
        <v>19301.4</v>
      </c>
    </row>
    <row r="133" spans="2:7" ht="52.5" customHeight="1">
      <c r="B133" s="189"/>
      <c r="C133" s="195"/>
      <c r="D133" s="144" t="s">
        <v>417</v>
      </c>
      <c r="E133" s="407"/>
      <c r="F133" s="407" t="s">
        <v>418</v>
      </c>
      <c r="G133" s="109">
        <f>G134</f>
        <v>19301.4</v>
      </c>
    </row>
    <row r="134" spans="2:7" ht="47.25" customHeight="1">
      <c r="B134" s="189"/>
      <c r="C134" s="195"/>
      <c r="D134" s="144" t="s">
        <v>419</v>
      </c>
      <c r="E134" s="146"/>
      <c r="F134" s="146" t="s">
        <v>201</v>
      </c>
      <c r="G134" s="109">
        <f>G135</f>
        <v>19301.4</v>
      </c>
    </row>
    <row r="135" spans="2:7" ht="44.25" customHeight="1">
      <c r="B135" s="189"/>
      <c r="C135" s="195"/>
      <c r="D135" s="144"/>
      <c r="E135" s="148" t="s">
        <v>202</v>
      </c>
      <c r="F135" s="149" t="s">
        <v>203</v>
      </c>
      <c r="G135" s="109">
        <v>19301.4</v>
      </c>
    </row>
    <row r="136" spans="2:7" ht="19.5" customHeight="1">
      <c r="B136" s="189"/>
      <c r="C136" s="170" t="s">
        <v>634</v>
      </c>
      <c r="D136" s="193"/>
      <c r="E136" s="193"/>
      <c r="F136" s="152" t="s">
        <v>635</v>
      </c>
      <c r="G136" s="141">
        <f>G137+G154</f>
        <v>5951.8</v>
      </c>
    </row>
    <row r="137" spans="2:7" ht="30">
      <c r="B137" s="189"/>
      <c r="C137" s="170"/>
      <c r="D137" s="144" t="s">
        <v>194</v>
      </c>
      <c r="E137" s="197"/>
      <c r="F137" s="198" t="s">
        <v>195</v>
      </c>
      <c r="G137" s="109">
        <f>G138</f>
        <v>275</v>
      </c>
    </row>
    <row r="138" spans="2:7" ht="20.25" customHeight="1">
      <c r="B138" s="189"/>
      <c r="C138" s="170"/>
      <c r="D138" s="144" t="s">
        <v>228</v>
      </c>
      <c r="E138" s="402"/>
      <c r="F138" s="402" t="s">
        <v>229</v>
      </c>
      <c r="G138" s="109">
        <f>G139+G144+G149</f>
        <v>275</v>
      </c>
    </row>
    <row r="139" spans="2:7" ht="45.75" customHeight="1">
      <c r="B139" s="189"/>
      <c r="C139" s="170"/>
      <c r="D139" s="144" t="s">
        <v>230</v>
      </c>
      <c r="E139" s="145"/>
      <c r="F139" s="145" t="s">
        <v>231</v>
      </c>
      <c r="G139" s="109">
        <f>G140+G142</f>
        <v>30</v>
      </c>
    </row>
    <row r="140" spans="2:7" ht="36.75" customHeight="1">
      <c r="B140" s="189"/>
      <c r="C140" s="170"/>
      <c r="D140" s="144" t="s">
        <v>232</v>
      </c>
      <c r="E140" s="146"/>
      <c r="F140" s="146" t="s">
        <v>233</v>
      </c>
      <c r="G140" s="109">
        <f>G141</f>
        <v>20</v>
      </c>
    </row>
    <row r="141" spans="2:7" ht="49.5" customHeight="1">
      <c r="B141" s="189"/>
      <c r="C141" s="170"/>
      <c r="D141" s="144"/>
      <c r="E141" s="148" t="s">
        <v>202</v>
      </c>
      <c r="F141" s="295" t="s">
        <v>203</v>
      </c>
      <c r="G141" s="141">
        <v>20</v>
      </c>
    </row>
    <row r="142" spans="2:7" ht="49.5" customHeight="1">
      <c r="B142" s="189"/>
      <c r="C142" s="170"/>
      <c r="D142" s="144" t="s">
        <v>234</v>
      </c>
      <c r="E142" s="146"/>
      <c r="F142" s="146" t="s">
        <v>235</v>
      </c>
      <c r="G142" s="109">
        <f>G143</f>
        <v>10</v>
      </c>
    </row>
    <row r="143" spans="2:7" ht="49.5" customHeight="1">
      <c r="B143" s="189"/>
      <c r="C143" s="170"/>
      <c r="D143" s="144"/>
      <c r="E143" s="148" t="s">
        <v>202</v>
      </c>
      <c r="F143" s="295" t="s">
        <v>203</v>
      </c>
      <c r="G143" s="141">
        <v>10</v>
      </c>
    </row>
    <row r="144" spans="2:7" ht="38.25" customHeight="1">
      <c r="B144" s="189"/>
      <c r="C144" s="170"/>
      <c r="D144" s="144" t="s">
        <v>236</v>
      </c>
      <c r="E144" s="145"/>
      <c r="F144" s="145" t="s">
        <v>237</v>
      </c>
      <c r="G144" s="109">
        <f>G145+G147</f>
        <v>70</v>
      </c>
    </row>
    <row r="145" spans="2:7" ht="45.75" customHeight="1">
      <c r="B145" s="189"/>
      <c r="C145" s="170"/>
      <c r="D145" s="144" t="s">
        <v>238</v>
      </c>
      <c r="E145" s="146"/>
      <c r="F145" s="146" t="s">
        <v>239</v>
      </c>
      <c r="G145" s="109">
        <f>G146</f>
        <v>30</v>
      </c>
    </row>
    <row r="146" spans="2:7" ht="46.5" customHeight="1">
      <c r="B146" s="189"/>
      <c r="C146" s="170"/>
      <c r="D146" s="144"/>
      <c r="E146" s="148" t="s">
        <v>202</v>
      </c>
      <c r="F146" s="295" t="s">
        <v>203</v>
      </c>
      <c r="G146" s="141">
        <v>30</v>
      </c>
    </row>
    <row r="147" spans="2:7" ht="39" customHeight="1">
      <c r="B147" s="189"/>
      <c r="C147" s="170"/>
      <c r="D147" s="144" t="s">
        <v>240</v>
      </c>
      <c r="E147" s="146"/>
      <c r="F147" s="146" t="s">
        <v>241</v>
      </c>
      <c r="G147" s="109">
        <f>G148</f>
        <v>40</v>
      </c>
    </row>
    <row r="148" spans="2:7" ht="46.5" customHeight="1">
      <c r="B148" s="189"/>
      <c r="C148" s="170"/>
      <c r="D148" s="144"/>
      <c r="E148" s="148" t="s">
        <v>202</v>
      </c>
      <c r="F148" s="295" t="s">
        <v>203</v>
      </c>
      <c r="G148" s="141">
        <v>40</v>
      </c>
    </row>
    <row r="149" spans="2:7" ht="38.25" customHeight="1">
      <c r="B149" s="189"/>
      <c r="C149" s="170"/>
      <c r="D149" s="144" t="s">
        <v>242</v>
      </c>
      <c r="E149" s="145"/>
      <c r="F149" s="145" t="s">
        <v>243</v>
      </c>
      <c r="G149" s="109">
        <f>G150+G152</f>
        <v>175</v>
      </c>
    </row>
    <row r="150" spans="2:7" ht="62.25" customHeight="1">
      <c r="B150" s="189"/>
      <c r="C150" s="170"/>
      <c r="D150" s="144" t="s">
        <v>244</v>
      </c>
      <c r="E150" s="146"/>
      <c r="F150" s="146" t="s">
        <v>245</v>
      </c>
      <c r="G150" s="109">
        <f>G151</f>
        <v>155</v>
      </c>
    </row>
    <row r="151" spans="2:7" ht="46.5" customHeight="1">
      <c r="B151" s="189"/>
      <c r="C151" s="170"/>
      <c r="D151" s="144"/>
      <c r="E151" s="148" t="s">
        <v>202</v>
      </c>
      <c r="F151" s="295" t="s">
        <v>203</v>
      </c>
      <c r="G151" s="141">
        <v>155</v>
      </c>
    </row>
    <row r="152" spans="2:7" ht="39" customHeight="1">
      <c r="B152" s="189"/>
      <c r="C152" s="170"/>
      <c r="D152" s="144" t="s">
        <v>246</v>
      </c>
      <c r="E152" s="146"/>
      <c r="F152" s="146" t="s">
        <v>247</v>
      </c>
      <c r="G152" s="109">
        <f>G153</f>
        <v>20</v>
      </c>
    </row>
    <row r="153" spans="2:7" ht="46.5" customHeight="1">
      <c r="B153" s="189"/>
      <c r="C153" s="170"/>
      <c r="D153" s="144"/>
      <c r="E153" s="148" t="s">
        <v>202</v>
      </c>
      <c r="F153" s="295" t="s">
        <v>203</v>
      </c>
      <c r="G153" s="141">
        <v>20</v>
      </c>
    </row>
    <row r="154" spans="2:7" ht="19.5" customHeight="1">
      <c r="B154" s="189"/>
      <c r="C154" s="170"/>
      <c r="D154" s="159" t="s">
        <v>550</v>
      </c>
      <c r="E154" s="159"/>
      <c r="F154" s="153" t="s">
        <v>551</v>
      </c>
      <c r="G154" s="109">
        <f>G155</f>
        <v>5676.8</v>
      </c>
    </row>
    <row r="155" spans="2:7" ht="32.25" customHeight="1">
      <c r="B155" s="189"/>
      <c r="C155" s="170"/>
      <c r="D155" s="144" t="s">
        <v>583</v>
      </c>
      <c r="E155" s="179"/>
      <c r="F155" s="145" t="s">
        <v>584</v>
      </c>
      <c r="G155" s="109">
        <f>G156+G159</f>
        <v>5676.8</v>
      </c>
    </row>
    <row r="156" spans="2:7" ht="30.75" customHeight="1">
      <c r="B156" s="189"/>
      <c r="C156" s="170"/>
      <c r="D156" s="144" t="s">
        <v>589</v>
      </c>
      <c r="E156" s="155"/>
      <c r="F156" s="422" t="s">
        <v>590</v>
      </c>
      <c r="G156" s="109">
        <f>G157+G158</f>
        <v>3626.8</v>
      </c>
    </row>
    <row r="157" spans="2:7" ht="36.75" customHeight="1">
      <c r="B157" s="189"/>
      <c r="C157" s="170"/>
      <c r="D157" s="139"/>
      <c r="E157" s="148" t="s">
        <v>396</v>
      </c>
      <c r="F157" s="149" t="s">
        <v>397</v>
      </c>
      <c r="G157" s="109">
        <v>588</v>
      </c>
    </row>
    <row r="158" spans="2:7" ht="45" customHeight="1">
      <c r="B158" s="189"/>
      <c r="C158" s="170"/>
      <c r="D158" s="139"/>
      <c r="E158" s="148" t="s">
        <v>202</v>
      </c>
      <c r="F158" s="149" t="s">
        <v>203</v>
      </c>
      <c r="G158" s="109">
        <v>3038.8</v>
      </c>
    </row>
    <row r="159" spans="2:7" ht="23.25" customHeight="1">
      <c r="B159" s="189"/>
      <c r="C159" s="170"/>
      <c r="D159" s="144" t="s">
        <v>593</v>
      </c>
      <c r="E159" s="145"/>
      <c r="F159" s="145" t="s">
        <v>594</v>
      </c>
      <c r="G159" s="109">
        <f>G160</f>
        <v>2050</v>
      </c>
    </row>
    <row r="160" spans="2:7" ht="51.75" customHeight="1">
      <c r="B160" s="189"/>
      <c r="C160" s="170"/>
      <c r="D160" s="180"/>
      <c r="E160" s="148" t="s">
        <v>202</v>
      </c>
      <c r="F160" s="149" t="s">
        <v>203</v>
      </c>
      <c r="G160" s="109">
        <v>2050</v>
      </c>
    </row>
    <row r="161" spans="2:30" ht="18.75" customHeight="1">
      <c r="B161" s="189"/>
      <c r="C161" s="170" t="s">
        <v>636</v>
      </c>
      <c r="D161" s="193"/>
      <c r="E161" s="193"/>
      <c r="F161" s="152" t="s">
        <v>637</v>
      </c>
      <c r="G161" s="141">
        <f>G162+G180</f>
        <v>5807.86</v>
      </c>
      <c r="AD161" s="102"/>
    </row>
    <row r="162" spans="2:30" ht="21" customHeight="1">
      <c r="B162" s="189"/>
      <c r="C162" s="170"/>
      <c r="D162" s="144" t="s">
        <v>381</v>
      </c>
      <c r="E162" s="145"/>
      <c r="F162" s="145" t="s">
        <v>382</v>
      </c>
      <c r="G162" s="109">
        <f>G163+G170</f>
        <v>5695.86</v>
      </c>
      <c r="AD162" s="102"/>
    </row>
    <row r="163" spans="2:30" ht="33.75" customHeight="1">
      <c r="B163" s="189"/>
      <c r="C163" s="170"/>
      <c r="D163" s="144" t="s">
        <v>420</v>
      </c>
      <c r="E163" s="145"/>
      <c r="F163" s="145" t="s">
        <v>421</v>
      </c>
      <c r="G163" s="109">
        <f>G164+G167</f>
        <v>112</v>
      </c>
      <c r="AD163" s="102"/>
    </row>
    <row r="164" spans="2:30" ht="33" customHeight="1">
      <c r="B164" s="189"/>
      <c r="C164" s="170"/>
      <c r="D164" s="144" t="s">
        <v>422</v>
      </c>
      <c r="E164" s="145"/>
      <c r="F164" s="145" t="s">
        <v>423</v>
      </c>
      <c r="G164" s="109">
        <f>G165</f>
        <v>40</v>
      </c>
      <c r="AD164" s="102"/>
    </row>
    <row r="165" spans="2:30" ht="33" customHeight="1">
      <c r="B165" s="189"/>
      <c r="C165" s="170"/>
      <c r="D165" s="144" t="s">
        <v>424</v>
      </c>
      <c r="E165" s="145"/>
      <c r="F165" s="145" t="s">
        <v>425</v>
      </c>
      <c r="G165" s="109">
        <f>G166</f>
        <v>40</v>
      </c>
      <c r="AD165" s="102"/>
    </row>
    <row r="166" spans="2:30" ht="33" customHeight="1">
      <c r="B166" s="189"/>
      <c r="C166" s="170"/>
      <c r="D166" s="144"/>
      <c r="E166" s="159" t="s">
        <v>256</v>
      </c>
      <c r="F166" s="160" t="s">
        <v>257</v>
      </c>
      <c r="G166" s="109">
        <v>40</v>
      </c>
      <c r="AD166" s="102"/>
    </row>
    <row r="167" spans="2:30" ht="51" customHeight="1">
      <c r="B167" s="189"/>
      <c r="C167" s="170"/>
      <c r="D167" s="144" t="s">
        <v>426</v>
      </c>
      <c r="E167" s="145"/>
      <c r="F167" s="145" t="s">
        <v>427</v>
      </c>
      <c r="G167" s="109">
        <f>G168</f>
        <v>72</v>
      </c>
      <c r="AD167" s="102"/>
    </row>
    <row r="168" spans="2:30" ht="33" customHeight="1">
      <c r="B168" s="189"/>
      <c r="C168" s="170"/>
      <c r="D168" s="144" t="s">
        <v>428</v>
      </c>
      <c r="E168" s="145"/>
      <c r="F168" s="145" t="s">
        <v>429</v>
      </c>
      <c r="G168" s="109">
        <f>G169</f>
        <v>72</v>
      </c>
      <c r="AD168" s="102"/>
    </row>
    <row r="169" spans="2:30" ht="52.5" customHeight="1">
      <c r="B169" s="189"/>
      <c r="C169" s="170"/>
      <c r="D169" s="144"/>
      <c r="E169" s="148" t="s">
        <v>202</v>
      </c>
      <c r="F169" s="149" t="s">
        <v>203</v>
      </c>
      <c r="G169" s="109">
        <v>72</v>
      </c>
      <c r="AD169" s="102"/>
    </row>
    <row r="170" spans="2:30" ht="45">
      <c r="B170" s="189"/>
      <c r="C170" s="170"/>
      <c r="D170" s="144" t="s">
        <v>430</v>
      </c>
      <c r="E170" s="145"/>
      <c r="F170" s="145" t="s">
        <v>431</v>
      </c>
      <c r="G170" s="141">
        <f>G171+G176</f>
        <v>5583.86</v>
      </c>
      <c r="AD170" s="102"/>
    </row>
    <row r="171" spans="2:30" ht="34.5" customHeight="1">
      <c r="B171" s="189"/>
      <c r="C171" s="170"/>
      <c r="D171" s="144" t="s">
        <v>432</v>
      </c>
      <c r="E171" s="145"/>
      <c r="F171" s="145" t="s">
        <v>433</v>
      </c>
      <c r="G171" s="109">
        <f>G172</f>
        <v>5343.2</v>
      </c>
      <c r="AD171" s="102"/>
    </row>
    <row r="172" spans="2:30" ht="33" customHeight="1">
      <c r="B172" s="189"/>
      <c r="C172" s="170"/>
      <c r="D172" s="144" t="s">
        <v>434</v>
      </c>
      <c r="E172" s="417"/>
      <c r="F172" s="417" t="s">
        <v>435</v>
      </c>
      <c r="G172" s="109">
        <f>G173+G174+G175</f>
        <v>5343.2</v>
      </c>
      <c r="AD172" s="102"/>
    </row>
    <row r="173" spans="2:11" ht="79.5" customHeight="1">
      <c r="B173" s="189"/>
      <c r="C173" s="170"/>
      <c r="D173" s="144"/>
      <c r="E173" s="159" t="s">
        <v>436</v>
      </c>
      <c r="F173" s="160" t="s">
        <v>437</v>
      </c>
      <c r="G173" s="209">
        <v>4767.2</v>
      </c>
      <c r="J173">
        <v>-51</v>
      </c>
      <c r="K173">
        <v>-16</v>
      </c>
    </row>
    <row r="174" spans="2:7" ht="30">
      <c r="B174" s="189"/>
      <c r="C174" s="170"/>
      <c r="D174" s="144"/>
      <c r="E174" s="159" t="s">
        <v>256</v>
      </c>
      <c r="F174" s="160" t="s">
        <v>257</v>
      </c>
      <c r="G174" s="418">
        <v>574.1</v>
      </c>
    </row>
    <row r="175" spans="2:7" ht="15">
      <c r="B175" s="189"/>
      <c r="C175" s="170"/>
      <c r="D175" s="144"/>
      <c r="E175" s="155">
        <v>800</v>
      </c>
      <c r="F175" s="156" t="s">
        <v>319</v>
      </c>
      <c r="G175" s="109">
        <v>1.9</v>
      </c>
    </row>
    <row r="176" spans="2:7" ht="45.75" customHeight="1">
      <c r="B176" s="189"/>
      <c r="C176" s="170"/>
      <c r="D176" s="144" t="s">
        <v>438</v>
      </c>
      <c r="E176" s="210"/>
      <c r="F176" s="207" t="s">
        <v>393</v>
      </c>
      <c r="G176" s="109">
        <f>G177</f>
        <v>240.66</v>
      </c>
    </row>
    <row r="177" spans="2:7" ht="48.75" customHeight="1">
      <c r="B177" s="189"/>
      <c r="C177" s="155"/>
      <c r="D177" s="144" t="s">
        <v>439</v>
      </c>
      <c r="E177" s="147"/>
      <c r="F177" s="208" t="s">
        <v>395</v>
      </c>
      <c r="G177" s="109">
        <f>G178+G179</f>
        <v>240.66</v>
      </c>
    </row>
    <row r="178" spans="2:7" ht="79.5" customHeight="1">
      <c r="B178" s="189"/>
      <c r="C178" s="155"/>
      <c r="D178" s="424"/>
      <c r="E178" s="159" t="s">
        <v>436</v>
      </c>
      <c r="F178" s="160" t="s">
        <v>437</v>
      </c>
      <c r="G178" s="109">
        <v>193</v>
      </c>
    </row>
    <row r="179" spans="2:7" ht="33.75" customHeight="1">
      <c r="B179" s="189"/>
      <c r="C179" s="155"/>
      <c r="D179" s="424"/>
      <c r="E179" s="159" t="s">
        <v>256</v>
      </c>
      <c r="F179" s="160" t="s">
        <v>257</v>
      </c>
      <c r="G179" s="109">
        <v>47.66</v>
      </c>
    </row>
    <row r="180" spans="2:7" ht="18" customHeight="1">
      <c r="B180" s="189"/>
      <c r="C180" s="170"/>
      <c r="D180" s="159" t="s">
        <v>550</v>
      </c>
      <c r="E180" s="159"/>
      <c r="F180" s="153" t="s">
        <v>551</v>
      </c>
      <c r="G180" s="109">
        <f>G181</f>
        <v>112</v>
      </c>
    </row>
    <row r="181" spans="2:7" ht="39" customHeight="1">
      <c r="B181" s="189"/>
      <c r="C181" s="170"/>
      <c r="D181" s="144" t="s">
        <v>583</v>
      </c>
      <c r="E181" s="179"/>
      <c r="F181" s="145" t="s">
        <v>584</v>
      </c>
      <c r="G181" s="109">
        <f>G182</f>
        <v>112</v>
      </c>
    </row>
    <row r="182" spans="2:7" ht="31.5" customHeight="1">
      <c r="B182" s="189"/>
      <c r="C182" s="170"/>
      <c r="D182" s="144" t="s">
        <v>589</v>
      </c>
      <c r="E182" s="155"/>
      <c r="F182" s="422" t="s">
        <v>590</v>
      </c>
      <c r="G182" s="109">
        <f>G183</f>
        <v>112</v>
      </c>
    </row>
    <row r="183" spans="2:7" ht="30" customHeight="1">
      <c r="B183" s="189"/>
      <c r="C183" s="170"/>
      <c r="D183" s="139"/>
      <c r="E183" s="159" t="s">
        <v>256</v>
      </c>
      <c r="F183" s="160" t="s">
        <v>257</v>
      </c>
      <c r="G183" s="109">
        <v>112</v>
      </c>
    </row>
    <row r="184" spans="2:7" ht="19.5" customHeight="1">
      <c r="B184" s="189"/>
      <c r="C184" s="170" t="s">
        <v>638</v>
      </c>
      <c r="D184" s="179"/>
      <c r="E184" s="170"/>
      <c r="F184" s="152" t="s">
        <v>639</v>
      </c>
      <c r="G184" s="141">
        <f>G185</f>
        <v>14054.2</v>
      </c>
    </row>
    <row r="185" spans="2:7" ht="19.5" customHeight="1">
      <c r="B185" s="189"/>
      <c r="C185" s="170" t="s">
        <v>640</v>
      </c>
      <c r="D185" s="179"/>
      <c r="E185" s="170"/>
      <c r="F185" s="152" t="s">
        <v>641</v>
      </c>
      <c r="G185" s="141">
        <f>G186</f>
        <v>14054.2</v>
      </c>
    </row>
    <row r="186" spans="2:36" ht="30.75" customHeight="1">
      <c r="B186" s="189"/>
      <c r="C186" s="170"/>
      <c r="D186" s="144" t="s">
        <v>194</v>
      </c>
      <c r="E186" s="197"/>
      <c r="F186" s="198" t="s">
        <v>195</v>
      </c>
      <c r="G186" s="141">
        <f>G187+G196</f>
        <v>14054.2</v>
      </c>
      <c r="AJ186" s="187"/>
    </row>
    <row r="187" spans="2:7" ht="17.25" customHeight="1">
      <c r="B187" s="189"/>
      <c r="C187" s="170"/>
      <c r="D187" s="144" t="s">
        <v>196</v>
      </c>
      <c r="E187" s="197"/>
      <c r="F187" s="198" t="s">
        <v>197</v>
      </c>
      <c r="G187" s="141">
        <f>G188+G191</f>
        <v>13149.2</v>
      </c>
    </row>
    <row r="188" spans="2:7" ht="55.5" customHeight="1">
      <c r="B188" s="189"/>
      <c r="C188" s="170"/>
      <c r="D188" s="144" t="s">
        <v>198</v>
      </c>
      <c r="E188" s="294"/>
      <c r="F188" s="294" t="s">
        <v>199</v>
      </c>
      <c r="G188" s="141">
        <f>G189</f>
        <v>13109.2</v>
      </c>
    </row>
    <row r="189" spans="2:7" ht="51" customHeight="1">
      <c r="B189" s="189"/>
      <c r="C189" s="170"/>
      <c r="D189" s="144" t="s">
        <v>200</v>
      </c>
      <c r="E189" s="146"/>
      <c r="F189" s="146" t="s">
        <v>201</v>
      </c>
      <c r="G189" s="141">
        <f>G190</f>
        <v>13109.2</v>
      </c>
    </row>
    <row r="190" spans="2:7" ht="47.25" customHeight="1">
      <c r="B190" s="189"/>
      <c r="C190" s="170"/>
      <c r="D190" s="144"/>
      <c r="E190" s="148" t="s">
        <v>202</v>
      </c>
      <c r="F190" s="295" t="s">
        <v>203</v>
      </c>
      <c r="G190" s="109">
        <v>13109.2</v>
      </c>
    </row>
    <row r="191" spans="2:7" ht="71.25" customHeight="1">
      <c r="B191" s="189"/>
      <c r="C191" s="170"/>
      <c r="D191" s="144" t="s">
        <v>204</v>
      </c>
      <c r="E191" s="294"/>
      <c r="F191" s="294" t="s">
        <v>205</v>
      </c>
      <c r="G191" s="141">
        <f>G192+G194</f>
        <v>40</v>
      </c>
    </row>
    <row r="192" spans="2:7" ht="47.25" customHeight="1">
      <c r="B192" s="189"/>
      <c r="C192" s="170"/>
      <c r="D192" s="144" t="s">
        <v>206</v>
      </c>
      <c r="E192" s="151"/>
      <c r="F192" s="151" t="s">
        <v>207</v>
      </c>
      <c r="G192" s="141">
        <f>G193</f>
        <v>15</v>
      </c>
    </row>
    <row r="193" spans="2:7" ht="47.25" customHeight="1">
      <c r="B193" s="189"/>
      <c r="C193" s="170"/>
      <c r="D193" s="144"/>
      <c r="E193" s="148" t="s">
        <v>202</v>
      </c>
      <c r="F193" s="295" t="s">
        <v>203</v>
      </c>
      <c r="G193" s="109">
        <v>15</v>
      </c>
    </row>
    <row r="194" spans="2:7" ht="47.25" customHeight="1">
      <c r="B194" s="189"/>
      <c r="C194" s="170"/>
      <c r="D194" s="144" t="s">
        <v>208</v>
      </c>
      <c r="E194" s="151"/>
      <c r="F194" s="151" t="s">
        <v>209</v>
      </c>
      <c r="G194" s="141">
        <f>G195</f>
        <v>25</v>
      </c>
    </row>
    <row r="195" spans="2:7" ht="47.25" customHeight="1">
      <c r="B195" s="189"/>
      <c r="C195" s="170"/>
      <c r="D195" s="144"/>
      <c r="E195" s="148" t="s">
        <v>202</v>
      </c>
      <c r="F195" s="295" t="s">
        <v>203</v>
      </c>
      <c r="G195" s="109">
        <v>25</v>
      </c>
    </row>
    <row r="196" spans="2:7" ht="21" customHeight="1">
      <c r="B196" s="189"/>
      <c r="C196" s="170"/>
      <c r="D196" s="144" t="s">
        <v>214</v>
      </c>
      <c r="E196" s="402"/>
      <c r="F196" s="402" t="s">
        <v>215</v>
      </c>
      <c r="G196" s="141">
        <f>G197+G202</f>
        <v>905</v>
      </c>
    </row>
    <row r="197" spans="2:7" ht="49.5" customHeight="1">
      <c r="B197" s="189"/>
      <c r="C197" s="170"/>
      <c r="D197" s="144" t="s">
        <v>216</v>
      </c>
      <c r="E197" s="294"/>
      <c r="F197" s="294" t="s">
        <v>217</v>
      </c>
      <c r="G197" s="141">
        <f>G198+G200</f>
        <v>830</v>
      </c>
    </row>
    <row r="198" spans="2:7" ht="42.75" customHeight="1">
      <c r="B198" s="189"/>
      <c r="C198" s="170"/>
      <c r="D198" s="144" t="s">
        <v>218</v>
      </c>
      <c r="E198" s="151"/>
      <c r="F198" s="151" t="s">
        <v>219</v>
      </c>
      <c r="G198" s="141">
        <f>G199</f>
        <v>800</v>
      </c>
    </row>
    <row r="199" spans="2:7" ht="50.25" customHeight="1">
      <c r="B199" s="189"/>
      <c r="C199" s="170"/>
      <c r="D199" s="144"/>
      <c r="E199" s="148" t="s">
        <v>202</v>
      </c>
      <c r="F199" s="295" t="s">
        <v>203</v>
      </c>
      <c r="G199" s="141">
        <v>800</v>
      </c>
    </row>
    <row r="200" spans="2:7" ht="44.25" customHeight="1">
      <c r="B200" s="189"/>
      <c r="C200" s="170"/>
      <c r="D200" s="144" t="s">
        <v>220</v>
      </c>
      <c r="E200" s="151"/>
      <c r="F200" s="151" t="s">
        <v>221</v>
      </c>
      <c r="G200" s="141">
        <f>G201</f>
        <v>30</v>
      </c>
    </row>
    <row r="201" spans="2:7" ht="45" customHeight="1">
      <c r="B201" s="189"/>
      <c r="C201" s="170"/>
      <c r="D201" s="144"/>
      <c r="E201" s="148" t="s">
        <v>202</v>
      </c>
      <c r="F201" s="295" t="s">
        <v>203</v>
      </c>
      <c r="G201" s="141">
        <v>30</v>
      </c>
    </row>
    <row r="202" spans="2:7" ht="45" customHeight="1">
      <c r="B202" s="189"/>
      <c r="C202" s="170"/>
      <c r="D202" s="144" t="s">
        <v>222</v>
      </c>
      <c r="E202" s="294"/>
      <c r="F202" s="294" t="s">
        <v>223</v>
      </c>
      <c r="G202" s="141">
        <f>G203+G205</f>
        <v>75</v>
      </c>
    </row>
    <row r="203" spans="2:7" ht="45" customHeight="1">
      <c r="B203" s="189"/>
      <c r="C203" s="170"/>
      <c r="D203" s="144" t="s">
        <v>224</v>
      </c>
      <c r="E203" s="294"/>
      <c r="F203" s="151" t="s">
        <v>225</v>
      </c>
      <c r="G203" s="141">
        <f>G204</f>
        <v>25</v>
      </c>
    </row>
    <row r="204" spans="2:7" ht="45" customHeight="1">
      <c r="B204" s="189"/>
      <c r="C204" s="170"/>
      <c r="D204" s="144"/>
      <c r="E204" s="103" t="s">
        <v>202</v>
      </c>
      <c r="F204" s="295" t="s">
        <v>203</v>
      </c>
      <c r="G204" s="141">
        <v>25</v>
      </c>
    </row>
    <row r="205" spans="2:7" ht="30.75" customHeight="1">
      <c r="B205" s="189"/>
      <c r="C205" s="170"/>
      <c r="D205" s="144" t="s">
        <v>226</v>
      </c>
      <c r="E205" s="151"/>
      <c r="F205" s="151" t="s">
        <v>227</v>
      </c>
      <c r="G205" s="141">
        <f>G206</f>
        <v>50</v>
      </c>
    </row>
    <row r="206" spans="2:7" ht="45" customHeight="1">
      <c r="B206" s="189"/>
      <c r="C206" s="170"/>
      <c r="D206" s="144"/>
      <c r="E206" s="148" t="s">
        <v>202</v>
      </c>
      <c r="F206" s="295" t="s">
        <v>203</v>
      </c>
      <c r="G206" s="141">
        <v>50</v>
      </c>
    </row>
    <row r="207" spans="2:7" ht="18.75" customHeight="1">
      <c r="B207" s="189"/>
      <c r="C207" s="170">
        <v>1000</v>
      </c>
      <c r="D207" s="193"/>
      <c r="E207" s="193"/>
      <c r="F207" s="152" t="s">
        <v>642</v>
      </c>
      <c r="G207" s="141">
        <f>G208+G239</f>
        <v>27915.8</v>
      </c>
    </row>
    <row r="208" spans="2:7" ht="16.5" customHeight="1">
      <c r="B208" s="189"/>
      <c r="C208" s="170">
        <v>1003</v>
      </c>
      <c r="D208" s="170"/>
      <c r="E208" s="193"/>
      <c r="F208" s="152" t="s">
        <v>643</v>
      </c>
      <c r="G208" s="141">
        <f>G218+G236+G209</f>
        <v>23883.2</v>
      </c>
    </row>
    <row r="209" spans="2:7" ht="33.75" customHeight="1">
      <c r="B209" s="189"/>
      <c r="C209" s="170"/>
      <c r="D209" s="144" t="s">
        <v>194</v>
      </c>
      <c r="E209" s="197"/>
      <c r="F209" s="198" t="s">
        <v>195</v>
      </c>
      <c r="G209" s="141">
        <f>G210+G214</f>
        <v>746.7</v>
      </c>
    </row>
    <row r="210" spans="2:7" ht="16.5" customHeight="1">
      <c r="B210" s="189"/>
      <c r="C210" s="170"/>
      <c r="D210" s="144" t="s">
        <v>196</v>
      </c>
      <c r="E210" s="197"/>
      <c r="F210" s="198" t="s">
        <v>197</v>
      </c>
      <c r="G210" s="141">
        <f>G211</f>
        <v>286.7</v>
      </c>
    </row>
    <row r="211" spans="2:7" ht="125.25" customHeight="1">
      <c r="B211" s="189"/>
      <c r="C211" s="170"/>
      <c r="D211" s="144" t="s">
        <v>210</v>
      </c>
      <c r="E211" s="148"/>
      <c r="F211" s="295" t="s">
        <v>211</v>
      </c>
      <c r="G211" s="141">
        <f>G212</f>
        <v>286.7</v>
      </c>
    </row>
    <row r="212" spans="2:7" ht="105.75" customHeight="1">
      <c r="B212" s="189"/>
      <c r="C212" s="170"/>
      <c r="D212" s="144" t="s">
        <v>212</v>
      </c>
      <c r="E212" s="148"/>
      <c r="F212" s="295" t="s">
        <v>213</v>
      </c>
      <c r="G212" s="141">
        <f>G213</f>
        <v>286.7</v>
      </c>
    </row>
    <row r="213" spans="2:7" ht="59.25" customHeight="1">
      <c r="B213" s="189"/>
      <c r="C213" s="170"/>
      <c r="D213" s="144"/>
      <c r="E213" s="148" t="s">
        <v>202</v>
      </c>
      <c r="F213" s="295" t="s">
        <v>203</v>
      </c>
      <c r="G213" s="141">
        <v>286.7</v>
      </c>
    </row>
    <row r="214" spans="2:7" ht="25.5" customHeight="1">
      <c r="B214" s="189"/>
      <c r="C214" s="170"/>
      <c r="D214" s="144" t="s">
        <v>228</v>
      </c>
      <c r="E214" s="402"/>
      <c r="F214" s="402" t="s">
        <v>229</v>
      </c>
      <c r="G214" s="141">
        <f>G215</f>
        <v>460</v>
      </c>
    </row>
    <row r="215" spans="2:7" ht="32.25" customHeight="1">
      <c r="B215" s="189"/>
      <c r="C215" s="170"/>
      <c r="D215" s="144" t="s">
        <v>894</v>
      </c>
      <c r="E215" s="145"/>
      <c r="F215" s="145" t="s">
        <v>895</v>
      </c>
      <c r="G215" s="141">
        <f>G216</f>
        <v>460</v>
      </c>
    </row>
    <row r="216" spans="2:7" ht="33.75" customHeight="1">
      <c r="B216" s="189"/>
      <c r="C216" s="170"/>
      <c r="D216" s="144" t="s">
        <v>896</v>
      </c>
      <c r="E216" s="146"/>
      <c r="F216" s="146" t="s">
        <v>897</v>
      </c>
      <c r="G216" s="141">
        <f>G217</f>
        <v>460</v>
      </c>
    </row>
    <row r="217" spans="2:7" ht="29.25" customHeight="1">
      <c r="B217" s="189"/>
      <c r="C217" s="170"/>
      <c r="D217" s="144"/>
      <c r="E217" s="148" t="s">
        <v>396</v>
      </c>
      <c r="F217" s="160" t="s">
        <v>397</v>
      </c>
      <c r="G217" s="141">
        <v>460</v>
      </c>
    </row>
    <row r="218" spans="2:7" ht="31.5" customHeight="1">
      <c r="B218" s="189"/>
      <c r="C218" s="170"/>
      <c r="D218" s="144" t="s">
        <v>381</v>
      </c>
      <c r="E218" s="145"/>
      <c r="F218" s="145" t="s">
        <v>382</v>
      </c>
      <c r="G218" s="109">
        <f>G219+G223+G227</f>
        <v>22941</v>
      </c>
    </row>
    <row r="219" spans="2:7" ht="36.75" customHeight="1">
      <c r="B219" s="189"/>
      <c r="C219" s="170"/>
      <c r="D219" s="144" t="s">
        <v>383</v>
      </c>
      <c r="E219" s="145"/>
      <c r="F219" s="145" t="s">
        <v>384</v>
      </c>
      <c r="G219" s="109">
        <f>G221</f>
        <v>103.9</v>
      </c>
    </row>
    <row r="220" spans="2:7" ht="60" customHeight="1">
      <c r="B220" s="189"/>
      <c r="C220" s="170"/>
      <c r="D220" s="414" t="s">
        <v>392</v>
      </c>
      <c r="E220" s="415"/>
      <c r="F220" s="207" t="s">
        <v>393</v>
      </c>
      <c r="G220" s="109">
        <f>G221</f>
        <v>103.9</v>
      </c>
    </row>
    <row r="221" spans="2:7" ht="54" customHeight="1">
      <c r="B221" s="189"/>
      <c r="C221" s="170"/>
      <c r="D221" s="144" t="s">
        <v>394</v>
      </c>
      <c r="E221" s="144"/>
      <c r="F221" s="407" t="s">
        <v>395</v>
      </c>
      <c r="G221" s="109">
        <f>G222</f>
        <v>103.9</v>
      </c>
    </row>
    <row r="222" spans="2:7" ht="30.75" customHeight="1">
      <c r="B222" s="189"/>
      <c r="C222" s="170"/>
      <c r="D222" s="144"/>
      <c r="E222" s="147" t="s">
        <v>396</v>
      </c>
      <c r="F222" s="149" t="s">
        <v>397</v>
      </c>
      <c r="G222" s="109">
        <v>103.9</v>
      </c>
    </row>
    <row r="223" spans="2:7" ht="60" customHeight="1">
      <c r="B223" s="189"/>
      <c r="C223" s="170"/>
      <c r="D223" s="144" t="s">
        <v>398</v>
      </c>
      <c r="E223" s="145"/>
      <c r="F223" s="145" t="s">
        <v>644</v>
      </c>
      <c r="G223" s="109">
        <f>G224</f>
        <v>15268.3</v>
      </c>
    </row>
    <row r="224" spans="2:7" ht="48" customHeight="1">
      <c r="B224" s="189"/>
      <c r="C224" s="170"/>
      <c r="D224" s="144" t="s">
        <v>409</v>
      </c>
      <c r="E224" s="147"/>
      <c r="F224" s="207" t="s">
        <v>393</v>
      </c>
      <c r="G224" s="109">
        <f>G225</f>
        <v>15268.3</v>
      </c>
    </row>
    <row r="225" spans="2:7" ht="48" customHeight="1">
      <c r="B225" s="189"/>
      <c r="C225" s="170"/>
      <c r="D225" s="144" t="s">
        <v>410</v>
      </c>
      <c r="E225" s="147"/>
      <c r="F225" s="407" t="s">
        <v>395</v>
      </c>
      <c r="G225" s="109">
        <f>G226</f>
        <v>15268.3</v>
      </c>
    </row>
    <row r="226" spans="2:7" ht="48.75" customHeight="1">
      <c r="B226" s="189"/>
      <c r="C226" s="170"/>
      <c r="D226" s="193"/>
      <c r="E226" s="148" t="s">
        <v>202</v>
      </c>
      <c r="F226" s="149" t="s">
        <v>203</v>
      </c>
      <c r="G226" s="109">
        <v>15268.3</v>
      </c>
    </row>
    <row r="227" spans="2:7" ht="45.75" customHeight="1">
      <c r="B227" s="189"/>
      <c r="C227" s="170"/>
      <c r="D227" s="144" t="s">
        <v>430</v>
      </c>
      <c r="E227" s="145"/>
      <c r="F227" s="145" t="s">
        <v>431</v>
      </c>
      <c r="G227" s="109">
        <f>G231+G228</f>
        <v>7568.8</v>
      </c>
    </row>
    <row r="228" spans="2:7" ht="45.75" customHeight="1">
      <c r="B228" s="189"/>
      <c r="C228" s="170"/>
      <c r="D228" s="144" t="s">
        <v>438</v>
      </c>
      <c r="E228" s="210"/>
      <c r="F228" s="207" t="s">
        <v>393</v>
      </c>
      <c r="G228" s="109">
        <f>G229</f>
        <v>400</v>
      </c>
    </row>
    <row r="229" spans="2:7" ht="45.75" customHeight="1">
      <c r="B229" s="189"/>
      <c r="C229" s="170"/>
      <c r="D229" s="144" t="s">
        <v>439</v>
      </c>
      <c r="E229" s="147"/>
      <c r="F229" s="208" t="s">
        <v>395</v>
      </c>
      <c r="G229" s="109">
        <f>G230</f>
        <v>400</v>
      </c>
    </row>
    <row r="230" spans="2:7" ht="48.75" customHeight="1">
      <c r="B230" s="189"/>
      <c r="C230" s="170"/>
      <c r="D230" s="144"/>
      <c r="E230" s="148" t="s">
        <v>202</v>
      </c>
      <c r="F230" s="149" t="s">
        <v>203</v>
      </c>
      <c r="G230" s="109">
        <v>400</v>
      </c>
    </row>
    <row r="231" spans="2:7" ht="111.75" customHeight="1">
      <c r="B231" s="189"/>
      <c r="C231" s="170"/>
      <c r="D231" s="144" t="s">
        <v>440</v>
      </c>
      <c r="E231" s="147"/>
      <c r="F231" s="208" t="s">
        <v>441</v>
      </c>
      <c r="G231" s="109">
        <f>G232</f>
        <v>7168.8</v>
      </c>
    </row>
    <row r="232" spans="2:7" ht="108" customHeight="1">
      <c r="B232" s="189"/>
      <c r="C232" s="170"/>
      <c r="D232" s="144" t="s">
        <v>442</v>
      </c>
      <c r="E232" s="147"/>
      <c r="F232" s="208" t="s">
        <v>443</v>
      </c>
      <c r="G232" s="109">
        <f>G233+G234</f>
        <v>7168.8</v>
      </c>
    </row>
    <row r="233" spans="2:7" ht="32.25" customHeight="1">
      <c r="B233" s="189"/>
      <c r="C233" s="170"/>
      <c r="D233" s="147"/>
      <c r="E233" s="147" t="s">
        <v>396</v>
      </c>
      <c r="F233" s="149" t="s">
        <v>397</v>
      </c>
      <c r="G233" s="109">
        <v>1860</v>
      </c>
    </row>
    <row r="234" spans="2:7" ht="45" customHeight="1">
      <c r="B234" s="189"/>
      <c r="C234" s="155"/>
      <c r="D234" s="147"/>
      <c r="E234" s="148" t="s">
        <v>202</v>
      </c>
      <c r="F234" s="149" t="s">
        <v>203</v>
      </c>
      <c r="G234" s="109">
        <v>5308.8</v>
      </c>
    </row>
    <row r="235" spans="2:7" ht="23.25" customHeight="1">
      <c r="B235" s="189"/>
      <c r="C235" s="155"/>
      <c r="D235" s="159" t="s">
        <v>550</v>
      </c>
      <c r="E235" s="159"/>
      <c r="F235" s="153" t="s">
        <v>551</v>
      </c>
      <c r="G235" s="109">
        <f>G236</f>
        <v>195.5</v>
      </c>
    </row>
    <row r="236" spans="2:7" ht="36" customHeight="1">
      <c r="B236" s="189"/>
      <c r="C236" s="155"/>
      <c r="D236" s="144" t="s">
        <v>583</v>
      </c>
      <c r="E236" s="179"/>
      <c r="F236" s="145" t="s">
        <v>584</v>
      </c>
      <c r="G236" s="109">
        <f>G237</f>
        <v>195.5</v>
      </c>
    </row>
    <row r="237" spans="2:7" ht="53.25" customHeight="1">
      <c r="B237" s="189"/>
      <c r="C237" s="155"/>
      <c r="D237" s="144" t="s">
        <v>596</v>
      </c>
      <c r="E237" s="299"/>
      <c r="F237" s="299" t="s">
        <v>597</v>
      </c>
      <c r="G237" s="109">
        <f>G238</f>
        <v>195.5</v>
      </c>
    </row>
    <row r="238" spans="2:7" ht="34.5" customHeight="1">
      <c r="B238" s="189"/>
      <c r="C238" s="155"/>
      <c r="D238" s="144"/>
      <c r="E238" s="159" t="s">
        <v>256</v>
      </c>
      <c r="F238" s="160" t="s">
        <v>257</v>
      </c>
      <c r="G238" s="109">
        <v>195.5</v>
      </c>
    </row>
    <row r="239" spans="2:7" ht="15">
      <c r="B239" s="189"/>
      <c r="C239" s="155">
        <v>1004</v>
      </c>
      <c r="D239" s="179"/>
      <c r="E239" s="158"/>
      <c r="F239" s="156" t="s">
        <v>645</v>
      </c>
      <c r="G239" s="109">
        <f>G240</f>
        <v>4032.6</v>
      </c>
    </row>
    <row r="240" spans="2:7" ht="26.25" customHeight="1">
      <c r="B240" s="189"/>
      <c r="C240" s="155"/>
      <c r="D240" s="144" t="s">
        <v>381</v>
      </c>
      <c r="E240" s="145"/>
      <c r="F240" s="145" t="s">
        <v>382</v>
      </c>
      <c r="G240" s="109">
        <f>G241</f>
        <v>4032.6</v>
      </c>
    </row>
    <row r="241" spans="2:7" ht="34.5" customHeight="1">
      <c r="B241" s="189"/>
      <c r="C241" s="189"/>
      <c r="D241" s="144" t="s">
        <v>383</v>
      </c>
      <c r="E241" s="145"/>
      <c r="F241" s="145" t="s">
        <v>384</v>
      </c>
      <c r="G241" s="109">
        <f>G243</f>
        <v>4032.6</v>
      </c>
    </row>
    <row r="242" spans="2:7" ht="45" customHeight="1">
      <c r="B242" s="189"/>
      <c r="C242" s="189"/>
      <c r="D242" s="414" t="s">
        <v>392</v>
      </c>
      <c r="E242" s="415"/>
      <c r="F242" s="207" t="s">
        <v>393</v>
      </c>
      <c r="G242" s="109">
        <f>G243</f>
        <v>4032.6</v>
      </c>
    </row>
    <row r="243" spans="2:7" ht="52.5" customHeight="1">
      <c r="B243" s="189"/>
      <c r="C243" s="189"/>
      <c r="D243" s="144" t="s">
        <v>394</v>
      </c>
      <c r="E243" s="144"/>
      <c r="F243" s="407" t="s">
        <v>395</v>
      </c>
      <c r="G243" s="109">
        <f>G244</f>
        <v>4032.6</v>
      </c>
    </row>
    <row r="244" spans="2:7" ht="30" customHeight="1">
      <c r="B244" s="189"/>
      <c r="C244" s="189"/>
      <c r="D244" s="144"/>
      <c r="E244" s="147" t="s">
        <v>396</v>
      </c>
      <c r="F244" s="149" t="s">
        <v>397</v>
      </c>
      <c r="G244" s="109">
        <v>4032.6</v>
      </c>
    </row>
    <row r="245" spans="2:7" ht="15">
      <c r="B245" s="189"/>
      <c r="C245" s="170">
        <v>1100</v>
      </c>
      <c r="D245" s="193"/>
      <c r="E245" s="403"/>
      <c r="F245" s="152" t="s">
        <v>646</v>
      </c>
      <c r="G245" s="109">
        <f>G246</f>
        <v>6437.2</v>
      </c>
    </row>
    <row r="246" spans="2:7" ht="15">
      <c r="B246" s="189"/>
      <c r="C246" s="193">
        <v>1101</v>
      </c>
      <c r="D246" s="193"/>
      <c r="E246" s="428"/>
      <c r="F246" s="152" t="s">
        <v>647</v>
      </c>
      <c r="G246" s="109">
        <f>G247</f>
        <v>6437.2</v>
      </c>
    </row>
    <row r="247" spans="2:7" ht="51" customHeight="1">
      <c r="B247" s="189"/>
      <c r="C247" s="193"/>
      <c r="D247" s="144" t="s">
        <v>258</v>
      </c>
      <c r="E247" s="403"/>
      <c r="F247" s="152" t="s">
        <v>259</v>
      </c>
      <c r="G247" s="109">
        <f>G248+G258+G267</f>
        <v>6437.2</v>
      </c>
    </row>
    <row r="248" spans="2:7" ht="33" customHeight="1">
      <c r="B248" s="189"/>
      <c r="C248" s="193"/>
      <c r="D248" s="144" t="s">
        <v>260</v>
      </c>
      <c r="E248" s="145"/>
      <c r="F248" s="145" t="s">
        <v>261</v>
      </c>
      <c r="G248" s="109">
        <f>G252+G249+G255</f>
        <v>5826.2</v>
      </c>
    </row>
    <row r="249" spans="2:7" ht="54" customHeight="1">
      <c r="B249" s="189"/>
      <c r="C249" s="193"/>
      <c r="D249" s="144" t="s">
        <v>262</v>
      </c>
      <c r="E249" s="404"/>
      <c r="F249" s="404" t="s">
        <v>648</v>
      </c>
      <c r="G249" s="109">
        <f>G250</f>
        <v>5351.2</v>
      </c>
    </row>
    <row r="250" spans="2:7" ht="59.25" customHeight="1">
      <c r="B250" s="189"/>
      <c r="C250" s="193"/>
      <c r="D250" s="144" t="s">
        <v>264</v>
      </c>
      <c r="E250" s="146"/>
      <c r="F250" s="146" t="s">
        <v>201</v>
      </c>
      <c r="G250" s="109">
        <f>G251</f>
        <v>5351.2</v>
      </c>
    </row>
    <row r="251" spans="2:7" ht="51.75" customHeight="1">
      <c r="B251" s="189"/>
      <c r="C251" s="193"/>
      <c r="D251" s="144"/>
      <c r="E251" s="148" t="s">
        <v>202</v>
      </c>
      <c r="F251" s="149" t="s">
        <v>203</v>
      </c>
      <c r="G251" s="109">
        <v>5351.2</v>
      </c>
    </row>
    <row r="252" spans="2:7" ht="51.75" customHeight="1">
      <c r="B252" s="189"/>
      <c r="C252" s="193"/>
      <c r="D252" s="144" t="s">
        <v>265</v>
      </c>
      <c r="E252" s="145"/>
      <c r="F252" s="145" t="s">
        <v>266</v>
      </c>
      <c r="G252" s="109">
        <f>G253</f>
        <v>430</v>
      </c>
    </row>
    <row r="253" spans="2:7" ht="36.75" customHeight="1">
      <c r="B253" s="189"/>
      <c r="C253" s="193"/>
      <c r="D253" s="144" t="s">
        <v>267</v>
      </c>
      <c r="E253" s="151"/>
      <c r="F253" s="152" t="s">
        <v>268</v>
      </c>
      <c r="G253" s="109">
        <f>G254</f>
        <v>430</v>
      </c>
    </row>
    <row r="254" spans="2:7" ht="47.25" customHeight="1">
      <c r="B254" s="189"/>
      <c r="C254" s="193"/>
      <c r="D254" s="144"/>
      <c r="E254" s="148" t="s">
        <v>202</v>
      </c>
      <c r="F254" s="149" t="s">
        <v>203</v>
      </c>
      <c r="G254" s="109">
        <v>430</v>
      </c>
    </row>
    <row r="255" spans="2:7" ht="63" customHeight="1">
      <c r="B255" s="189"/>
      <c r="C255" s="193"/>
      <c r="D255" s="144" t="s">
        <v>269</v>
      </c>
      <c r="E255" s="404"/>
      <c r="F255" s="404" t="s">
        <v>649</v>
      </c>
      <c r="G255" s="109">
        <f>G256</f>
        <v>45</v>
      </c>
    </row>
    <row r="256" spans="2:7" ht="36" customHeight="1">
      <c r="B256" s="189"/>
      <c r="C256" s="193"/>
      <c r="D256" s="144" t="s">
        <v>271</v>
      </c>
      <c r="E256" s="151"/>
      <c r="F256" s="151" t="s">
        <v>272</v>
      </c>
      <c r="G256" s="109">
        <f>G257</f>
        <v>45</v>
      </c>
    </row>
    <row r="257" spans="2:7" ht="47.25" customHeight="1">
      <c r="B257" s="189"/>
      <c r="C257" s="193"/>
      <c r="D257" s="144"/>
      <c r="E257" s="148" t="s">
        <v>202</v>
      </c>
      <c r="F257" s="149" t="s">
        <v>203</v>
      </c>
      <c r="G257" s="109">
        <v>45</v>
      </c>
    </row>
    <row r="258" spans="2:7" ht="45.75" customHeight="1">
      <c r="B258" s="189"/>
      <c r="C258" s="193"/>
      <c r="D258" s="144" t="s">
        <v>273</v>
      </c>
      <c r="E258" s="145"/>
      <c r="F258" s="145" t="s">
        <v>274</v>
      </c>
      <c r="G258" s="109">
        <f>G259+G264</f>
        <v>525</v>
      </c>
    </row>
    <row r="259" spans="2:7" ht="66.75" customHeight="1">
      <c r="B259" s="189"/>
      <c r="C259" s="193"/>
      <c r="D259" s="144" t="s">
        <v>275</v>
      </c>
      <c r="E259" s="145"/>
      <c r="F259" s="145" t="s">
        <v>276</v>
      </c>
      <c r="G259" s="109">
        <f>G260+G262</f>
        <v>495</v>
      </c>
    </row>
    <row r="260" spans="2:7" ht="34.5" customHeight="1">
      <c r="B260" s="189"/>
      <c r="C260" s="193"/>
      <c r="D260" s="144" t="s">
        <v>277</v>
      </c>
      <c r="E260" s="151"/>
      <c r="F260" s="151" t="s">
        <v>278</v>
      </c>
      <c r="G260" s="109">
        <f>G261</f>
        <v>450</v>
      </c>
    </row>
    <row r="261" spans="2:7" ht="46.5" customHeight="1">
      <c r="B261" s="189"/>
      <c r="C261" s="193"/>
      <c r="D261" s="144"/>
      <c r="E261" s="148" t="s">
        <v>202</v>
      </c>
      <c r="F261" s="149" t="s">
        <v>203</v>
      </c>
      <c r="G261" s="109">
        <v>450</v>
      </c>
    </row>
    <row r="262" spans="2:7" ht="46.5" customHeight="1">
      <c r="B262" s="189"/>
      <c r="C262" s="193"/>
      <c r="D262" s="144" t="s">
        <v>279</v>
      </c>
      <c r="E262" s="151"/>
      <c r="F262" s="151" t="s">
        <v>280</v>
      </c>
      <c r="G262" s="109">
        <f>G263</f>
        <v>45</v>
      </c>
    </row>
    <row r="263" spans="2:7" ht="46.5" customHeight="1">
      <c r="B263" s="189"/>
      <c r="C263" s="193"/>
      <c r="D263" s="144"/>
      <c r="E263" s="148" t="s">
        <v>202</v>
      </c>
      <c r="F263" s="149" t="s">
        <v>203</v>
      </c>
      <c r="G263" s="109">
        <v>45</v>
      </c>
    </row>
    <row r="264" spans="2:7" ht="39.75" customHeight="1">
      <c r="B264" s="189"/>
      <c r="C264" s="193"/>
      <c r="D264" s="144" t="s">
        <v>281</v>
      </c>
      <c r="E264" s="145"/>
      <c r="F264" s="145" t="s">
        <v>282</v>
      </c>
      <c r="G264" s="109">
        <f>G265</f>
        <v>30</v>
      </c>
    </row>
    <row r="265" spans="2:7" ht="49.5" customHeight="1">
      <c r="B265" s="189"/>
      <c r="C265" s="193"/>
      <c r="D265" s="144" t="s">
        <v>283</v>
      </c>
      <c r="E265" s="151"/>
      <c r="F265" s="151" t="s">
        <v>284</v>
      </c>
      <c r="G265" s="109">
        <f>G266</f>
        <v>30</v>
      </c>
    </row>
    <row r="266" spans="2:7" ht="46.5" customHeight="1">
      <c r="B266" s="189"/>
      <c r="C266" s="193"/>
      <c r="D266" s="144"/>
      <c r="E266" s="148" t="s">
        <v>202</v>
      </c>
      <c r="F266" s="149" t="s">
        <v>203</v>
      </c>
      <c r="G266" s="109">
        <v>30</v>
      </c>
    </row>
    <row r="267" spans="2:7" ht="53.25" customHeight="1">
      <c r="B267" s="189"/>
      <c r="C267" s="193"/>
      <c r="D267" s="144" t="s">
        <v>285</v>
      </c>
      <c r="E267" s="145"/>
      <c r="F267" s="145" t="s">
        <v>286</v>
      </c>
      <c r="G267" s="109">
        <f>G268+G273</f>
        <v>86</v>
      </c>
    </row>
    <row r="268" spans="2:7" ht="63.75" customHeight="1">
      <c r="B268" s="189"/>
      <c r="C268" s="193"/>
      <c r="D268" s="144" t="s">
        <v>287</v>
      </c>
      <c r="E268" s="145"/>
      <c r="F268" s="145" t="s">
        <v>288</v>
      </c>
      <c r="G268" s="109">
        <f>G269+G271</f>
        <v>46</v>
      </c>
    </row>
    <row r="269" spans="2:7" ht="33.75" customHeight="1">
      <c r="B269" s="189"/>
      <c r="C269" s="193"/>
      <c r="D269" s="144" t="s">
        <v>289</v>
      </c>
      <c r="E269" s="151"/>
      <c r="F269" s="151" t="s">
        <v>290</v>
      </c>
      <c r="G269" s="109">
        <f>G270</f>
        <v>5</v>
      </c>
    </row>
    <row r="270" spans="2:7" ht="44.25" customHeight="1">
      <c r="B270" s="189"/>
      <c r="C270" s="193"/>
      <c r="D270" s="405"/>
      <c r="E270" s="148" t="s">
        <v>202</v>
      </c>
      <c r="F270" s="149" t="s">
        <v>203</v>
      </c>
      <c r="G270" s="109">
        <v>5</v>
      </c>
    </row>
    <row r="271" spans="2:7" ht="36" customHeight="1">
      <c r="B271" s="189"/>
      <c r="C271" s="193"/>
      <c r="D271" s="144" t="s">
        <v>291</v>
      </c>
      <c r="E271" s="151"/>
      <c r="F271" s="151" t="s">
        <v>292</v>
      </c>
      <c r="G271" s="109">
        <f>G272</f>
        <v>41</v>
      </c>
    </row>
    <row r="272" spans="2:7" ht="48.75" customHeight="1">
      <c r="B272" s="189"/>
      <c r="C272" s="193"/>
      <c r="D272" s="405"/>
      <c r="E272" s="148" t="s">
        <v>202</v>
      </c>
      <c r="F272" s="149" t="s">
        <v>203</v>
      </c>
      <c r="G272" s="109">
        <v>41</v>
      </c>
    </row>
    <row r="273" spans="2:7" ht="48.75" customHeight="1">
      <c r="B273" s="189"/>
      <c r="C273" s="193"/>
      <c r="D273" s="144" t="s">
        <v>293</v>
      </c>
      <c r="E273" s="151"/>
      <c r="F273" s="151" t="s">
        <v>294</v>
      </c>
      <c r="G273" s="109">
        <f>G274</f>
        <v>40</v>
      </c>
    </row>
    <row r="274" spans="2:7" ht="48.75" customHeight="1">
      <c r="B274" s="189"/>
      <c r="C274" s="193"/>
      <c r="D274" s="144" t="s">
        <v>295</v>
      </c>
      <c r="E274" s="151"/>
      <c r="F274" s="151" t="s">
        <v>296</v>
      </c>
      <c r="G274" s="109">
        <f>G275</f>
        <v>40</v>
      </c>
    </row>
    <row r="275" spans="2:7" ht="48.75" customHeight="1">
      <c r="B275" s="189"/>
      <c r="C275" s="193"/>
      <c r="D275" s="405"/>
      <c r="E275" s="148" t="s">
        <v>202</v>
      </c>
      <c r="F275" s="149" t="s">
        <v>203</v>
      </c>
      <c r="G275" s="109">
        <v>40</v>
      </c>
    </row>
    <row r="276" spans="2:7" ht="34.5" customHeight="1">
      <c r="B276" s="308">
        <v>563</v>
      </c>
      <c r="C276" s="189"/>
      <c r="D276" s="190"/>
      <c r="E276" s="191"/>
      <c r="F276" s="195" t="s">
        <v>650</v>
      </c>
      <c r="G276" s="309">
        <f>G277+G379+G455+G441+G424+G448</f>
        <v>78308.28999999998</v>
      </c>
    </row>
    <row r="277" spans="2:7" ht="18.75" customHeight="1">
      <c r="B277" s="189"/>
      <c r="C277" s="170" t="s">
        <v>612</v>
      </c>
      <c r="D277" s="170"/>
      <c r="E277" s="193"/>
      <c r="F277" s="192" t="s">
        <v>613</v>
      </c>
      <c r="G277" s="141">
        <f>G283+G321+G278+G316</f>
        <v>34142.299999999996</v>
      </c>
    </row>
    <row r="278" spans="2:7" ht="44.25" customHeight="1">
      <c r="B278" s="189"/>
      <c r="C278" s="170" t="s">
        <v>651</v>
      </c>
      <c r="D278" s="170"/>
      <c r="E278" s="193"/>
      <c r="F278" s="156" t="s">
        <v>652</v>
      </c>
      <c r="G278" s="141">
        <f>G279</f>
        <v>1372.8</v>
      </c>
    </row>
    <row r="279" spans="2:7" ht="18.75" customHeight="1">
      <c r="B279" s="189"/>
      <c r="C279" s="170"/>
      <c r="D279" s="159" t="s">
        <v>550</v>
      </c>
      <c r="E279" s="159"/>
      <c r="F279" s="177" t="s">
        <v>551</v>
      </c>
      <c r="G279" s="141">
        <f>G280</f>
        <v>1372.8</v>
      </c>
    </row>
    <row r="280" spans="2:7" ht="30.75" customHeight="1">
      <c r="B280" s="189"/>
      <c r="C280" s="170"/>
      <c r="D280" s="144" t="s">
        <v>552</v>
      </c>
      <c r="E280" s="10"/>
      <c r="F280" s="145" t="s">
        <v>553</v>
      </c>
      <c r="G280" s="141">
        <f>G281</f>
        <v>1372.8</v>
      </c>
    </row>
    <row r="281" spans="2:7" ht="18.75" customHeight="1">
      <c r="B281" s="189"/>
      <c r="C281" s="170"/>
      <c r="D281" s="144" t="s">
        <v>554</v>
      </c>
      <c r="E281" s="145"/>
      <c r="F281" s="145" t="s">
        <v>555</v>
      </c>
      <c r="G281" s="141">
        <f>G282</f>
        <v>1372.8</v>
      </c>
    </row>
    <row r="282" spans="2:7" ht="75.75" customHeight="1">
      <c r="B282" s="189"/>
      <c r="C282" s="170"/>
      <c r="D282" s="144"/>
      <c r="E282" s="159" t="s">
        <v>436</v>
      </c>
      <c r="F282" s="160" t="s">
        <v>437</v>
      </c>
      <c r="G282" s="141">
        <v>1372.8</v>
      </c>
    </row>
    <row r="283" spans="2:7" ht="66" customHeight="1">
      <c r="B283" s="189"/>
      <c r="C283" s="170" t="s">
        <v>653</v>
      </c>
      <c r="D283" s="170"/>
      <c r="E283" s="193"/>
      <c r="F283" s="156" t="s">
        <v>654</v>
      </c>
      <c r="G283" s="141">
        <f>G289+G284</f>
        <v>28991</v>
      </c>
    </row>
    <row r="284" spans="2:7" ht="45.75" customHeight="1">
      <c r="B284" s="189"/>
      <c r="C284" s="170"/>
      <c r="D284" s="144" t="s">
        <v>542</v>
      </c>
      <c r="E284" s="152"/>
      <c r="F284" s="152" t="s">
        <v>543</v>
      </c>
      <c r="G284" s="141">
        <f>G285</f>
        <v>120</v>
      </c>
    </row>
    <row r="285" spans="2:7" ht="66" customHeight="1">
      <c r="B285" s="189"/>
      <c r="C285" s="170"/>
      <c r="D285" s="144" t="s">
        <v>882</v>
      </c>
      <c r="E285" s="151"/>
      <c r="F285" s="151" t="s">
        <v>883</v>
      </c>
      <c r="G285" s="141">
        <f>G286</f>
        <v>120</v>
      </c>
    </row>
    <row r="286" spans="2:7" ht="66" customHeight="1">
      <c r="B286" s="189"/>
      <c r="C286" s="170"/>
      <c r="D286" s="144" t="s">
        <v>884</v>
      </c>
      <c r="E286" s="151"/>
      <c r="F286" s="151" t="s">
        <v>885</v>
      </c>
      <c r="G286" s="141">
        <f>G287</f>
        <v>120</v>
      </c>
    </row>
    <row r="287" spans="2:7" ht="84" customHeight="1">
      <c r="B287" s="189"/>
      <c r="C287" s="170"/>
      <c r="D287" s="144" t="s">
        <v>886</v>
      </c>
      <c r="E287" s="151"/>
      <c r="F287" s="151" t="s">
        <v>887</v>
      </c>
      <c r="G287" s="141">
        <f>G288</f>
        <v>120</v>
      </c>
    </row>
    <row r="288" spans="2:7" ht="33" customHeight="1">
      <c r="B288" s="189"/>
      <c r="C288" s="170"/>
      <c r="D288" s="144"/>
      <c r="E288" s="159" t="s">
        <v>256</v>
      </c>
      <c r="F288" s="160" t="s">
        <v>257</v>
      </c>
      <c r="G288" s="141">
        <v>120</v>
      </c>
    </row>
    <row r="289" spans="2:7" ht="19.5" customHeight="1">
      <c r="B289" s="189"/>
      <c r="C289" s="170"/>
      <c r="D289" s="159" t="s">
        <v>550</v>
      </c>
      <c r="E289" s="159"/>
      <c r="F289" s="177" t="s">
        <v>551</v>
      </c>
      <c r="G289" s="141">
        <f>G290</f>
        <v>28871</v>
      </c>
    </row>
    <row r="290" spans="2:7" ht="30.75" customHeight="1">
      <c r="B290" s="189"/>
      <c r="C290" s="170"/>
      <c r="D290" s="144" t="s">
        <v>552</v>
      </c>
      <c r="E290" s="10"/>
      <c r="F290" s="145" t="s">
        <v>553</v>
      </c>
      <c r="G290" s="141">
        <f>G291+G297+G303+G306+G313+G308+G310+G295+G300</f>
        <v>28871</v>
      </c>
    </row>
    <row r="291" spans="2:7" ht="36.75" customHeight="1">
      <c r="B291" s="189"/>
      <c r="C291" s="170"/>
      <c r="D291" s="144" t="s">
        <v>562</v>
      </c>
      <c r="E291" s="179"/>
      <c r="F291" s="145" t="s">
        <v>465</v>
      </c>
      <c r="G291" s="141">
        <f>G292+G293+G294</f>
        <v>27005.899999999998</v>
      </c>
    </row>
    <row r="292" spans="2:7" ht="77.25" customHeight="1">
      <c r="B292" s="189"/>
      <c r="C292" s="170"/>
      <c r="D292" s="155"/>
      <c r="E292" s="159" t="s">
        <v>436</v>
      </c>
      <c r="F292" s="160" t="s">
        <v>437</v>
      </c>
      <c r="G292" s="209">
        <v>22044.1</v>
      </c>
    </row>
    <row r="293" spans="2:7" ht="33.75" customHeight="1">
      <c r="B293" s="189"/>
      <c r="C293" s="170"/>
      <c r="D293" s="155"/>
      <c r="E293" s="159" t="s">
        <v>256</v>
      </c>
      <c r="F293" s="160" t="s">
        <v>257</v>
      </c>
      <c r="G293" s="209">
        <v>4804.3</v>
      </c>
    </row>
    <row r="294" spans="2:7" ht="17.25" customHeight="1">
      <c r="B294" s="189"/>
      <c r="C294" s="170"/>
      <c r="D294" s="170"/>
      <c r="E294" s="155">
        <v>800</v>
      </c>
      <c r="F294" s="156" t="s">
        <v>319</v>
      </c>
      <c r="G294" s="141">
        <v>157.5</v>
      </c>
    </row>
    <row r="295" spans="2:7" ht="50.25" customHeight="1">
      <c r="B295" s="189"/>
      <c r="C295" s="170"/>
      <c r="D295" s="144" t="s">
        <v>563</v>
      </c>
      <c r="E295" s="147"/>
      <c r="F295" s="208" t="s">
        <v>564</v>
      </c>
      <c r="G295" s="141">
        <f>G296</f>
        <v>881.1</v>
      </c>
    </row>
    <row r="296" spans="2:7" ht="78" customHeight="1">
      <c r="B296" s="189"/>
      <c r="C296" s="170"/>
      <c r="D296" s="147"/>
      <c r="E296" s="159" t="s">
        <v>436</v>
      </c>
      <c r="F296" s="160" t="s">
        <v>437</v>
      </c>
      <c r="G296" s="209">
        <v>881.1</v>
      </c>
    </row>
    <row r="297" spans="2:7" ht="81.75" customHeight="1">
      <c r="B297" s="189"/>
      <c r="C297" s="170"/>
      <c r="D297" s="144" t="s">
        <v>565</v>
      </c>
      <c r="E297" s="211"/>
      <c r="F297" s="300" t="s">
        <v>566</v>
      </c>
      <c r="G297" s="141">
        <f>G298+G299</f>
        <v>109.7</v>
      </c>
    </row>
    <row r="298" spans="2:7" ht="81" customHeight="1">
      <c r="B298" s="189"/>
      <c r="C298" s="170"/>
      <c r="D298" s="210"/>
      <c r="E298" s="159" t="s">
        <v>436</v>
      </c>
      <c r="F298" s="160" t="s">
        <v>437</v>
      </c>
      <c r="G298" s="141">
        <v>107.7</v>
      </c>
    </row>
    <row r="299" spans="2:7" ht="35.25" customHeight="1">
      <c r="B299" s="189"/>
      <c r="C299" s="170"/>
      <c r="D299" s="210"/>
      <c r="E299" s="159" t="s">
        <v>256</v>
      </c>
      <c r="F299" s="160" t="s">
        <v>257</v>
      </c>
      <c r="G299" s="141">
        <v>2</v>
      </c>
    </row>
    <row r="300" spans="2:7" ht="76.5" customHeight="1">
      <c r="B300" s="189"/>
      <c r="C300" s="170"/>
      <c r="D300" s="144" t="s">
        <v>567</v>
      </c>
      <c r="E300" s="147"/>
      <c r="F300" s="153" t="s">
        <v>568</v>
      </c>
      <c r="G300" s="141">
        <f>G301+G302</f>
        <v>1.2</v>
      </c>
    </row>
    <row r="301" spans="2:7" ht="78" customHeight="1">
      <c r="B301" s="189"/>
      <c r="C301" s="170"/>
      <c r="D301" s="210"/>
      <c r="E301" s="159" t="s">
        <v>436</v>
      </c>
      <c r="F301" s="160" t="s">
        <v>437</v>
      </c>
      <c r="G301" s="141">
        <v>1</v>
      </c>
    </row>
    <row r="302" spans="2:7" ht="35.25" customHeight="1">
      <c r="B302" s="189"/>
      <c r="C302" s="170"/>
      <c r="D302" s="210"/>
      <c r="E302" s="159" t="s">
        <v>256</v>
      </c>
      <c r="F302" s="160" t="s">
        <v>257</v>
      </c>
      <c r="G302" s="141">
        <v>0.2</v>
      </c>
    </row>
    <row r="303" spans="2:7" ht="62.25" customHeight="1">
      <c r="B303" s="189"/>
      <c r="C303" s="170"/>
      <c r="D303" s="144" t="s">
        <v>569</v>
      </c>
      <c r="E303" s="305"/>
      <c r="F303" s="208" t="s">
        <v>570</v>
      </c>
      <c r="G303" s="141">
        <f>G304+G305</f>
        <v>421</v>
      </c>
    </row>
    <row r="304" spans="2:7" ht="81" customHeight="1">
      <c r="B304" s="189"/>
      <c r="C304" s="170"/>
      <c r="D304" s="155"/>
      <c r="E304" s="159" t="s">
        <v>436</v>
      </c>
      <c r="F304" s="160" t="s">
        <v>437</v>
      </c>
      <c r="G304" s="141">
        <v>325.5</v>
      </c>
    </row>
    <row r="305" spans="2:7" ht="30" customHeight="1">
      <c r="B305" s="189"/>
      <c r="C305" s="170"/>
      <c r="D305" s="155"/>
      <c r="E305" s="159" t="s">
        <v>256</v>
      </c>
      <c r="F305" s="160" t="s">
        <v>257</v>
      </c>
      <c r="G305" s="141">
        <v>95.5</v>
      </c>
    </row>
    <row r="306" spans="2:7" ht="33" customHeight="1">
      <c r="B306" s="189"/>
      <c r="C306" s="170"/>
      <c r="D306" s="144" t="s">
        <v>571</v>
      </c>
      <c r="E306" s="305"/>
      <c r="F306" s="208" t="s">
        <v>572</v>
      </c>
      <c r="G306" s="141">
        <f>G307</f>
        <v>3.9</v>
      </c>
    </row>
    <row r="307" spans="2:7" ht="30.75" customHeight="1">
      <c r="B307" s="189"/>
      <c r="C307" s="170"/>
      <c r="D307" s="210"/>
      <c r="E307" s="159" t="s">
        <v>256</v>
      </c>
      <c r="F307" s="160" t="s">
        <v>257</v>
      </c>
      <c r="G307" s="141">
        <v>3.9</v>
      </c>
    </row>
    <row r="308" spans="2:7" ht="51" customHeight="1">
      <c r="B308" s="189"/>
      <c r="C308" s="170"/>
      <c r="D308" s="144" t="s">
        <v>573</v>
      </c>
      <c r="E308" s="211"/>
      <c r="F308" s="207" t="s">
        <v>574</v>
      </c>
      <c r="G308" s="141">
        <f>G309</f>
        <v>43.7</v>
      </c>
    </row>
    <row r="309" spans="2:7" ht="30.75" customHeight="1">
      <c r="B309" s="189"/>
      <c r="C309" s="170"/>
      <c r="D309" s="210"/>
      <c r="E309" s="159" t="s">
        <v>256</v>
      </c>
      <c r="F309" s="160" t="s">
        <v>257</v>
      </c>
      <c r="G309" s="141">
        <v>43.7</v>
      </c>
    </row>
    <row r="310" spans="2:7" ht="81" customHeight="1">
      <c r="B310" s="189"/>
      <c r="C310" s="170"/>
      <c r="D310" s="144" t="s">
        <v>575</v>
      </c>
      <c r="E310" s="147"/>
      <c r="F310" s="208" t="s">
        <v>576</v>
      </c>
      <c r="G310" s="141">
        <f>G311+G312</f>
        <v>9.4</v>
      </c>
    </row>
    <row r="311" spans="2:7" ht="79.5" customHeight="1">
      <c r="B311" s="189"/>
      <c r="C311" s="170"/>
      <c r="D311" s="155"/>
      <c r="E311" s="159" t="s">
        <v>436</v>
      </c>
      <c r="F311" s="160" t="s">
        <v>437</v>
      </c>
      <c r="G311" s="141">
        <v>7.9</v>
      </c>
    </row>
    <row r="312" spans="2:7" ht="33.75" customHeight="1">
      <c r="B312" s="189"/>
      <c r="C312" s="170"/>
      <c r="D312" s="155"/>
      <c r="E312" s="159" t="s">
        <v>256</v>
      </c>
      <c r="F312" s="160" t="s">
        <v>257</v>
      </c>
      <c r="G312" s="141">
        <v>1.5</v>
      </c>
    </row>
    <row r="313" spans="2:7" ht="51" customHeight="1">
      <c r="B313" s="189"/>
      <c r="C313" s="170"/>
      <c r="D313" s="144" t="s">
        <v>577</v>
      </c>
      <c r="E313" s="147"/>
      <c r="F313" s="208" t="s">
        <v>578</v>
      </c>
      <c r="G313" s="141">
        <f>G314+G315</f>
        <v>395.1</v>
      </c>
    </row>
    <row r="314" spans="2:7" ht="79.5" customHeight="1">
      <c r="B314" s="189"/>
      <c r="C314" s="170"/>
      <c r="D314" s="155"/>
      <c r="E314" s="159" t="s">
        <v>436</v>
      </c>
      <c r="F314" s="160" t="s">
        <v>437</v>
      </c>
      <c r="G314" s="141">
        <v>380.1</v>
      </c>
    </row>
    <row r="315" spans="2:7" ht="33.75" customHeight="1">
      <c r="B315" s="189"/>
      <c r="C315" s="170"/>
      <c r="D315" s="155"/>
      <c r="E315" s="159" t="s">
        <v>256</v>
      </c>
      <c r="F315" s="160" t="s">
        <v>257</v>
      </c>
      <c r="G315" s="141">
        <v>15</v>
      </c>
    </row>
    <row r="316" spans="2:7" ht="22.5" customHeight="1">
      <c r="B316" s="189"/>
      <c r="C316" s="170" t="s">
        <v>655</v>
      </c>
      <c r="D316" s="155"/>
      <c r="E316" s="159"/>
      <c r="F316" s="160" t="s">
        <v>656</v>
      </c>
      <c r="G316" s="141">
        <f>G317</f>
        <v>52.2</v>
      </c>
    </row>
    <row r="317" spans="2:7" ht="21" customHeight="1">
      <c r="B317" s="189"/>
      <c r="C317" s="170"/>
      <c r="D317" s="159" t="s">
        <v>550</v>
      </c>
      <c r="E317" s="159"/>
      <c r="F317" s="177" t="s">
        <v>551</v>
      </c>
      <c r="G317" s="141">
        <f>G318</f>
        <v>52.2</v>
      </c>
    </row>
    <row r="318" spans="2:7" ht="33.75" customHeight="1">
      <c r="B318" s="189"/>
      <c r="C318" s="170"/>
      <c r="D318" s="144" t="s">
        <v>552</v>
      </c>
      <c r="E318" s="10"/>
      <c r="F318" s="145" t="s">
        <v>553</v>
      </c>
      <c r="G318" s="141">
        <f>G319</f>
        <v>52.2</v>
      </c>
    </row>
    <row r="319" spans="2:7" ht="62.25" customHeight="1">
      <c r="B319" s="189"/>
      <c r="C319" s="170"/>
      <c r="D319" s="144" t="s">
        <v>579</v>
      </c>
      <c r="E319" s="159"/>
      <c r="F319" s="160" t="s">
        <v>580</v>
      </c>
      <c r="G319" s="141">
        <f>G320</f>
        <v>52.2</v>
      </c>
    </row>
    <row r="320" spans="2:7" ht="33.75" customHeight="1">
      <c r="B320" s="189"/>
      <c r="C320" s="170"/>
      <c r="D320" s="155"/>
      <c r="E320" s="159" t="s">
        <v>256</v>
      </c>
      <c r="F320" s="160" t="s">
        <v>257</v>
      </c>
      <c r="G320" s="141">
        <v>52.2</v>
      </c>
    </row>
    <row r="321" spans="2:7" ht="21.75" customHeight="1">
      <c r="B321" s="189"/>
      <c r="C321" s="170" t="s">
        <v>616</v>
      </c>
      <c r="D321" s="170"/>
      <c r="E321" s="193"/>
      <c r="F321" s="152" t="s">
        <v>617</v>
      </c>
      <c r="G321" s="141">
        <f>G322+G367+G329</f>
        <v>3726.3</v>
      </c>
    </row>
    <row r="322" spans="2:7" ht="34.5" customHeight="1">
      <c r="B322" s="189"/>
      <c r="C322" s="170"/>
      <c r="D322" s="144" t="s">
        <v>194</v>
      </c>
      <c r="E322" s="197"/>
      <c r="F322" s="198" t="s">
        <v>195</v>
      </c>
      <c r="G322" s="141">
        <f>G323</f>
        <v>79.8</v>
      </c>
    </row>
    <row r="323" spans="2:7" ht="15.75" customHeight="1">
      <c r="B323" s="189"/>
      <c r="C323" s="170"/>
      <c r="D323" s="144" t="s">
        <v>248</v>
      </c>
      <c r="E323" s="156"/>
      <c r="F323" s="156" t="s">
        <v>249</v>
      </c>
      <c r="G323" s="141">
        <f>G324</f>
        <v>79.8</v>
      </c>
    </row>
    <row r="324" spans="2:7" ht="33" customHeight="1">
      <c r="B324" s="189"/>
      <c r="C324" s="170"/>
      <c r="D324" s="144" t="s">
        <v>250</v>
      </c>
      <c r="E324" s="145"/>
      <c r="F324" s="145" t="s">
        <v>251</v>
      </c>
      <c r="G324" s="141">
        <f>G327+G325</f>
        <v>79.8</v>
      </c>
    </row>
    <row r="325" spans="2:7" ht="51.75" customHeight="1">
      <c r="B325" s="189"/>
      <c r="C325" s="170"/>
      <c r="D325" s="144" t="s">
        <v>252</v>
      </c>
      <c r="E325" s="146"/>
      <c r="F325" s="146" t="s">
        <v>253</v>
      </c>
      <c r="G325" s="141">
        <f>G326</f>
        <v>20</v>
      </c>
    </row>
    <row r="326" spans="2:7" ht="40.5" customHeight="1">
      <c r="B326" s="189"/>
      <c r="C326" s="170"/>
      <c r="D326" s="144"/>
      <c r="E326" s="148" t="s">
        <v>396</v>
      </c>
      <c r="F326" s="160" t="s">
        <v>397</v>
      </c>
      <c r="G326" s="141">
        <v>20</v>
      </c>
    </row>
    <row r="327" spans="2:7" ht="48.75" customHeight="1">
      <c r="B327" s="189"/>
      <c r="C327" s="170"/>
      <c r="D327" s="144" t="s">
        <v>254</v>
      </c>
      <c r="E327" s="146"/>
      <c r="F327" s="146" t="s">
        <v>255</v>
      </c>
      <c r="G327" s="141">
        <f>G328</f>
        <v>59.8</v>
      </c>
    </row>
    <row r="328" spans="2:7" ht="36.75" customHeight="1">
      <c r="B328" s="189"/>
      <c r="C328" s="170"/>
      <c r="D328" s="144"/>
      <c r="E328" s="159" t="s">
        <v>256</v>
      </c>
      <c r="F328" s="160" t="s">
        <v>257</v>
      </c>
      <c r="G328" s="141">
        <v>59.8</v>
      </c>
    </row>
    <row r="329" spans="2:7" ht="47.25" customHeight="1">
      <c r="B329" s="189"/>
      <c r="C329" s="170"/>
      <c r="D329" s="144" t="s">
        <v>498</v>
      </c>
      <c r="E329" s="152"/>
      <c r="F329" s="152" t="s">
        <v>499</v>
      </c>
      <c r="G329" s="141">
        <f>G330+G352</f>
        <v>1615.5</v>
      </c>
    </row>
    <row r="330" spans="2:7" ht="48" customHeight="1">
      <c r="B330" s="189"/>
      <c r="C330" s="170"/>
      <c r="D330" s="144" t="s">
        <v>500</v>
      </c>
      <c r="E330" s="145"/>
      <c r="F330" s="145" t="s">
        <v>501</v>
      </c>
      <c r="G330" s="141">
        <f>G331+G340+G347</f>
        <v>817.4</v>
      </c>
    </row>
    <row r="331" spans="2:7" ht="31.5" customHeight="1">
      <c r="B331" s="189"/>
      <c r="C331" s="170"/>
      <c r="D331" s="144" t="s">
        <v>502</v>
      </c>
      <c r="E331" s="156"/>
      <c r="F331" s="156" t="s">
        <v>503</v>
      </c>
      <c r="G331" s="141">
        <f>G332+G336+G338+G334</f>
        <v>170.1</v>
      </c>
    </row>
    <row r="332" spans="2:7" ht="31.5" customHeight="1">
      <c r="B332" s="189"/>
      <c r="C332" s="170"/>
      <c r="D332" s="144" t="s">
        <v>504</v>
      </c>
      <c r="E332" s="156"/>
      <c r="F332" s="156" t="s">
        <v>505</v>
      </c>
      <c r="G332" s="141">
        <f>G333</f>
        <v>135</v>
      </c>
    </row>
    <row r="333" spans="2:7" ht="31.5" customHeight="1">
      <c r="B333" s="189"/>
      <c r="C333" s="170"/>
      <c r="D333" s="144"/>
      <c r="E333" s="159" t="s">
        <v>256</v>
      </c>
      <c r="F333" s="160" t="s">
        <v>257</v>
      </c>
      <c r="G333" s="141">
        <v>135</v>
      </c>
    </row>
    <row r="334" spans="2:7" ht="31.5" customHeight="1">
      <c r="B334" s="189"/>
      <c r="C334" s="170"/>
      <c r="D334" s="144" t="s">
        <v>506</v>
      </c>
      <c r="E334" s="159"/>
      <c r="F334" s="156" t="s">
        <v>507</v>
      </c>
      <c r="G334" s="141">
        <f>G335</f>
        <v>20</v>
      </c>
    </row>
    <row r="335" spans="2:7" ht="31.5" customHeight="1">
      <c r="B335" s="189"/>
      <c r="C335" s="170"/>
      <c r="D335" s="144"/>
      <c r="E335" s="159" t="s">
        <v>256</v>
      </c>
      <c r="F335" s="160" t="s">
        <v>257</v>
      </c>
      <c r="G335" s="141">
        <v>20</v>
      </c>
    </row>
    <row r="336" spans="2:7" ht="22.5" customHeight="1">
      <c r="B336" s="189"/>
      <c r="C336" s="170"/>
      <c r="D336" s="144" t="s">
        <v>508</v>
      </c>
      <c r="E336" s="156"/>
      <c r="F336" s="156" t="s">
        <v>509</v>
      </c>
      <c r="G336" s="141">
        <f>G337</f>
        <v>5.1</v>
      </c>
    </row>
    <row r="337" spans="2:7" ht="31.5" customHeight="1">
      <c r="B337" s="189"/>
      <c r="C337" s="170"/>
      <c r="D337" s="144"/>
      <c r="E337" s="159" t="s">
        <v>256</v>
      </c>
      <c r="F337" s="160" t="s">
        <v>257</v>
      </c>
      <c r="G337" s="141">
        <v>5.1</v>
      </c>
    </row>
    <row r="338" spans="2:7" ht="31.5" customHeight="1">
      <c r="B338" s="189"/>
      <c r="C338" s="170"/>
      <c r="D338" s="144" t="s">
        <v>510</v>
      </c>
      <c r="E338" s="156"/>
      <c r="F338" s="156" t="s">
        <v>511</v>
      </c>
      <c r="G338" s="141">
        <f>G339</f>
        <v>10</v>
      </c>
    </row>
    <row r="339" spans="2:7" ht="31.5" customHeight="1">
      <c r="B339" s="189"/>
      <c r="C339" s="170"/>
      <c r="D339" s="144"/>
      <c r="E339" s="159" t="s">
        <v>256</v>
      </c>
      <c r="F339" s="160" t="s">
        <v>257</v>
      </c>
      <c r="G339" s="141">
        <v>10</v>
      </c>
    </row>
    <row r="340" spans="2:7" ht="31.5" customHeight="1">
      <c r="B340" s="189"/>
      <c r="C340" s="170"/>
      <c r="D340" s="144" t="s">
        <v>512</v>
      </c>
      <c r="E340" s="156"/>
      <c r="F340" s="156" t="s">
        <v>513</v>
      </c>
      <c r="G340" s="141">
        <f>G341+G343+G345</f>
        <v>268</v>
      </c>
    </row>
    <row r="341" spans="2:7" ht="39" customHeight="1">
      <c r="B341" s="189"/>
      <c r="C341" s="170"/>
      <c r="D341" s="144" t="s">
        <v>514</v>
      </c>
      <c r="E341" s="156"/>
      <c r="F341" s="156" t="s">
        <v>515</v>
      </c>
      <c r="G341" s="141">
        <f>G342</f>
        <v>100</v>
      </c>
    </row>
    <row r="342" spans="2:7" ht="31.5" customHeight="1">
      <c r="B342" s="189"/>
      <c r="C342" s="170"/>
      <c r="D342" s="144"/>
      <c r="E342" s="159" t="s">
        <v>256</v>
      </c>
      <c r="F342" s="160" t="s">
        <v>257</v>
      </c>
      <c r="G342" s="141">
        <v>100</v>
      </c>
    </row>
    <row r="343" spans="2:7" ht="31.5" customHeight="1">
      <c r="B343" s="189"/>
      <c r="C343" s="170"/>
      <c r="D343" s="144" t="s">
        <v>516</v>
      </c>
      <c r="E343" s="156"/>
      <c r="F343" s="156" t="s">
        <v>517</v>
      </c>
      <c r="G343" s="141">
        <f>G344</f>
        <v>93</v>
      </c>
    </row>
    <row r="344" spans="2:7" ht="31.5" customHeight="1">
      <c r="B344" s="189"/>
      <c r="C344" s="170"/>
      <c r="D344" s="144"/>
      <c r="E344" s="159" t="s">
        <v>256</v>
      </c>
      <c r="F344" s="160" t="s">
        <v>257</v>
      </c>
      <c r="G344" s="141">
        <v>93</v>
      </c>
    </row>
    <row r="345" spans="2:7" ht="63" customHeight="1">
      <c r="B345" s="189"/>
      <c r="C345" s="170"/>
      <c r="D345" s="144" t="s">
        <v>518</v>
      </c>
      <c r="E345" s="159"/>
      <c r="F345" s="156" t="s">
        <v>519</v>
      </c>
      <c r="G345" s="141">
        <f>G346</f>
        <v>75</v>
      </c>
    </row>
    <row r="346" spans="2:7" ht="31.5" customHeight="1">
      <c r="B346" s="189"/>
      <c r="C346" s="170"/>
      <c r="D346" s="144"/>
      <c r="E346" s="159" t="s">
        <v>256</v>
      </c>
      <c r="F346" s="160" t="s">
        <v>257</v>
      </c>
      <c r="G346" s="141">
        <v>75</v>
      </c>
    </row>
    <row r="347" spans="2:7" ht="47.25" customHeight="1">
      <c r="B347" s="189"/>
      <c r="C347" s="170"/>
      <c r="D347" s="144" t="s">
        <v>520</v>
      </c>
      <c r="E347" s="156"/>
      <c r="F347" s="156" t="s">
        <v>521</v>
      </c>
      <c r="G347" s="141">
        <f>G348+G350</f>
        <v>379.29999999999995</v>
      </c>
    </row>
    <row r="348" spans="2:7" ht="49.5" customHeight="1">
      <c r="B348" s="189"/>
      <c r="C348" s="170"/>
      <c r="D348" s="144" t="s">
        <v>522</v>
      </c>
      <c r="E348" s="152"/>
      <c r="F348" s="152" t="s">
        <v>523</v>
      </c>
      <c r="G348" s="141">
        <f>G349</f>
        <v>342.4</v>
      </c>
    </row>
    <row r="349" spans="2:7" ht="33.75" customHeight="1">
      <c r="B349" s="189"/>
      <c r="C349" s="170"/>
      <c r="D349" s="144"/>
      <c r="E349" s="159" t="s">
        <v>256</v>
      </c>
      <c r="F349" s="160" t="s">
        <v>257</v>
      </c>
      <c r="G349" s="141">
        <v>342.4</v>
      </c>
    </row>
    <row r="350" spans="2:7" ht="45.75" customHeight="1">
      <c r="B350" s="189"/>
      <c r="C350" s="170"/>
      <c r="D350" s="144" t="s">
        <v>524</v>
      </c>
      <c r="E350" s="152"/>
      <c r="F350" s="152" t="s">
        <v>525</v>
      </c>
      <c r="G350" s="141">
        <f>G351</f>
        <v>36.9</v>
      </c>
    </row>
    <row r="351" spans="2:7" ht="31.5" customHeight="1">
      <c r="B351" s="189"/>
      <c r="C351" s="170"/>
      <c r="D351" s="144"/>
      <c r="E351" s="159" t="s">
        <v>256</v>
      </c>
      <c r="F351" s="160" t="s">
        <v>257</v>
      </c>
      <c r="G351" s="141">
        <v>36.9</v>
      </c>
    </row>
    <row r="352" spans="2:7" ht="31.5" customHeight="1">
      <c r="B352" s="189"/>
      <c r="C352" s="170"/>
      <c r="D352" s="144" t="s">
        <v>526</v>
      </c>
      <c r="E352" s="145"/>
      <c r="F352" s="145" t="s">
        <v>527</v>
      </c>
      <c r="G352" s="141">
        <f>G353+G356</f>
        <v>798.1</v>
      </c>
    </row>
    <row r="353" spans="2:7" ht="31.5" customHeight="1">
      <c r="B353" s="189"/>
      <c r="C353" s="170"/>
      <c r="D353" s="144" t="s">
        <v>528</v>
      </c>
      <c r="E353" s="156"/>
      <c r="F353" s="156" t="s">
        <v>529</v>
      </c>
      <c r="G353" s="141">
        <f>G354</f>
        <v>93</v>
      </c>
    </row>
    <row r="354" spans="2:7" ht="31.5" customHeight="1">
      <c r="B354" s="189"/>
      <c r="C354" s="170"/>
      <c r="D354" s="144" t="s">
        <v>530</v>
      </c>
      <c r="E354" s="156"/>
      <c r="F354" s="156" t="s">
        <v>531</v>
      </c>
      <c r="G354" s="141">
        <f>G355</f>
        <v>93</v>
      </c>
    </row>
    <row r="355" spans="2:7" ht="33" customHeight="1">
      <c r="B355" s="189"/>
      <c r="C355" s="170"/>
      <c r="D355" s="144"/>
      <c r="E355" s="159" t="s">
        <v>256</v>
      </c>
      <c r="F355" s="160" t="s">
        <v>257</v>
      </c>
      <c r="G355" s="141">
        <v>93</v>
      </c>
    </row>
    <row r="356" spans="2:7" ht="37.5" customHeight="1">
      <c r="B356" s="189"/>
      <c r="C356" s="170"/>
      <c r="D356" s="144" t="s">
        <v>532</v>
      </c>
      <c r="E356" s="156"/>
      <c r="F356" s="156" t="s">
        <v>533</v>
      </c>
      <c r="G356" s="141">
        <f>G357+G363+G365+G361+G359</f>
        <v>705.1</v>
      </c>
    </row>
    <row r="357" spans="2:7" ht="62.25" customHeight="1">
      <c r="B357" s="189"/>
      <c r="C357" s="170"/>
      <c r="D357" s="144" t="s">
        <v>534</v>
      </c>
      <c r="E357" s="152"/>
      <c r="F357" s="152" t="s">
        <v>535</v>
      </c>
      <c r="G357" s="141">
        <f>G358</f>
        <v>120</v>
      </c>
    </row>
    <row r="358" spans="2:7" ht="31.5" customHeight="1">
      <c r="B358" s="189"/>
      <c r="C358" s="170"/>
      <c r="D358" s="144"/>
      <c r="E358" s="159" t="s">
        <v>256</v>
      </c>
      <c r="F358" s="160" t="s">
        <v>257</v>
      </c>
      <c r="G358" s="141">
        <v>120</v>
      </c>
    </row>
    <row r="359" spans="2:7" ht="47.25" customHeight="1">
      <c r="B359" s="189"/>
      <c r="C359" s="170"/>
      <c r="D359" s="144" t="s">
        <v>880</v>
      </c>
      <c r="E359" s="152"/>
      <c r="F359" s="152" t="s">
        <v>881</v>
      </c>
      <c r="G359" s="141">
        <f>G360</f>
        <v>100</v>
      </c>
    </row>
    <row r="360" spans="2:7" ht="31.5" customHeight="1">
      <c r="B360" s="189"/>
      <c r="C360" s="170"/>
      <c r="D360" s="144"/>
      <c r="E360" s="159" t="s">
        <v>256</v>
      </c>
      <c r="F360" s="160" t="s">
        <v>257</v>
      </c>
      <c r="G360" s="141">
        <v>100</v>
      </c>
    </row>
    <row r="361" spans="2:7" ht="31.5" customHeight="1">
      <c r="B361" s="189"/>
      <c r="C361" s="170"/>
      <c r="D361" s="144" t="s">
        <v>536</v>
      </c>
      <c r="E361" s="156"/>
      <c r="F361" s="156" t="s">
        <v>537</v>
      </c>
      <c r="G361" s="141">
        <f>G362</f>
        <v>5.1</v>
      </c>
    </row>
    <row r="362" spans="2:7" ht="31.5" customHeight="1">
      <c r="B362" s="189"/>
      <c r="C362" s="170"/>
      <c r="D362" s="144"/>
      <c r="E362" s="159" t="s">
        <v>256</v>
      </c>
      <c r="F362" s="160" t="s">
        <v>257</v>
      </c>
      <c r="G362" s="141">
        <v>5.1</v>
      </c>
    </row>
    <row r="363" spans="2:7" ht="22.5" customHeight="1">
      <c r="B363" s="189"/>
      <c r="C363" s="170"/>
      <c r="D363" s="144" t="s">
        <v>538</v>
      </c>
      <c r="E363" s="152"/>
      <c r="F363" s="160" t="s">
        <v>539</v>
      </c>
      <c r="G363" s="141">
        <f>G364</f>
        <v>450</v>
      </c>
    </row>
    <row r="364" spans="2:7" ht="31.5" customHeight="1">
      <c r="B364" s="189"/>
      <c r="C364" s="170"/>
      <c r="D364" s="144"/>
      <c r="E364" s="159" t="s">
        <v>256</v>
      </c>
      <c r="F364" s="160" t="s">
        <v>257</v>
      </c>
      <c r="G364" s="141">
        <v>450</v>
      </c>
    </row>
    <row r="365" spans="2:7" ht="48.75" customHeight="1">
      <c r="B365" s="189"/>
      <c r="C365" s="170"/>
      <c r="D365" s="144" t="s">
        <v>540</v>
      </c>
      <c r="E365" s="156"/>
      <c r="F365" s="160" t="s">
        <v>541</v>
      </c>
      <c r="G365" s="141">
        <f>G366</f>
        <v>30</v>
      </c>
    </row>
    <row r="366" spans="2:7" ht="31.5" customHeight="1">
      <c r="B366" s="189"/>
      <c r="C366" s="170"/>
      <c r="D366" s="144"/>
      <c r="E366" s="159" t="s">
        <v>256</v>
      </c>
      <c r="F366" s="160" t="s">
        <v>257</v>
      </c>
      <c r="G366" s="141">
        <v>30</v>
      </c>
    </row>
    <row r="367" spans="2:7" ht="15.75" customHeight="1">
      <c r="B367" s="189"/>
      <c r="C367" s="170"/>
      <c r="D367" s="159" t="s">
        <v>550</v>
      </c>
      <c r="E367" s="159"/>
      <c r="F367" s="153" t="s">
        <v>551</v>
      </c>
      <c r="G367" s="109">
        <f>G368+G374</f>
        <v>2031</v>
      </c>
    </row>
    <row r="368" spans="2:7" ht="39" customHeight="1">
      <c r="B368" s="189"/>
      <c r="C368" s="170"/>
      <c r="D368" s="144" t="s">
        <v>552</v>
      </c>
      <c r="E368" s="10"/>
      <c r="F368" s="145" t="s">
        <v>553</v>
      </c>
      <c r="G368" s="109">
        <f>G369+G371</f>
        <v>1646</v>
      </c>
    </row>
    <row r="369" spans="2:7" ht="31.5" customHeight="1">
      <c r="B369" s="189"/>
      <c r="C369" s="170"/>
      <c r="D369" s="144" t="s">
        <v>560</v>
      </c>
      <c r="E369" s="10"/>
      <c r="F369" s="156" t="s">
        <v>561</v>
      </c>
      <c r="G369" s="109">
        <f>G370</f>
        <v>50</v>
      </c>
    </row>
    <row r="370" spans="2:7" ht="19.5" customHeight="1">
      <c r="B370" s="189"/>
      <c r="C370" s="170"/>
      <c r="D370" s="159"/>
      <c r="E370" s="155">
        <v>800</v>
      </c>
      <c r="F370" s="156" t="s">
        <v>319</v>
      </c>
      <c r="G370" s="109">
        <v>50</v>
      </c>
    </row>
    <row r="371" spans="2:7" ht="32.25" customHeight="1">
      <c r="B371" s="189"/>
      <c r="C371" s="170"/>
      <c r="D371" s="144" t="s">
        <v>581</v>
      </c>
      <c r="E371" s="159"/>
      <c r="F371" s="299" t="s">
        <v>582</v>
      </c>
      <c r="G371" s="141">
        <f>G372+G373</f>
        <v>1596</v>
      </c>
    </row>
    <row r="372" spans="2:7" ht="82.5" customHeight="1">
      <c r="B372" s="189"/>
      <c r="C372" s="170"/>
      <c r="D372" s="155"/>
      <c r="E372" s="159" t="s">
        <v>436</v>
      </c>
      <c r="F372" s="160" t="s">
        <v>437</v>
      </c>
      <c r="G372" s="141">
        <v>1330.8</v>
      </c>
    </row>
    <row r="373" spans="2:7" ht="32.25" customHeight="1">
      <c r="B373" s="189"/>
      <c r="C373" s="170"/>
      <c r="D373" s="155"/>
      <c r="E373" s="159" t="s">
        <v>256</v>
      </c>
      <c r="F373" s="160" t="s">
        <v>257</v>
      </c>
      <c r="G373" s="141">
        <v>265.2</v>
      </c>
    </row>
    <row r="374" spans="2:7" ht="37.5" customHeight="1">
      <c r="B374" s="189"/>
      <c r="C374" s="155"/>
      <c r="D374" s="144" t="s">
        <v>583</v>
      </c>
      <c r="E374" s="179"/>
      <c r="F374" s="145" t="s">
        <v>584</v>
      </c>
      <c r="G374" s="109">
        <f>G375+G377</f>
        <v>385</v>
      </c>
    </row>
    <row r="375" spans="2:7" ht="20.25" customHeight="1">
      <c r="B375" s="189"/>
      <c r="C375" s="155"/>
      <c r="D375" s="144" t="s">
        <v>591</v>
      </c>
      <c r="E375" s="158"/>
      <c r="F375" s="145" t="s">
        <v>592</v>
      </c>
      <c r="G375" s="109">
        <f>G376</f>
        <v>185</v>
      </c>
    </row>
    <row r="376" spans="2:7" ht="34.5" customHeight="1">
      <c r="B376" s="189"/>
      <c r="C376" s="155"/>
      <c r="D376" s="139"/>
      <c r="E376" s="159" t="s">
        <v>256</v>
      </c>
      <c r="F376" s="160" t="s">
        <v>257</v>
      </c>
      <c r="G376" s="109">
        <v>185</v>
      </c>
    </row>
    <row r="377" spans="2:7" ht="34.5" customHeight="1">
      <c r="B377" s="189"/>
      <c r="C377" s="155"/>
      <c r="D377" s="144" t="s">
        <v>899</v>
      </c>
      <c r="E377" s="145"/>
      <c r="F377" s="145" t="s">
        <v>900</v>
      </c>
      <c r="G377" s="109">
        <f>G378</f>
        <v>200</v>
      </c>
    </row>
    <row r="378" spans="2:7" ht="34.5" customHeight="1">
      <c r="B378" s="189"/>
      <c r="C378" s="155"/>
      <c r="D378" s="180"/>
      <c r="E378" s="159" t="s">
        <v>256</v>
      </c>
      <c r="F378" s="160" t="s">
        <v>257</v>
      </c>
      <c r="G378" s="109">
        <v>200</v>
      </c>
    </row>
    <row r="379" spans="2:7" ht="18" customHeight="1">
      <c r="B379" s="189"/>
      <c r="C379" s="170" t="s">
        <v>657</v>
      </c>
      <c r="D379" s="193"/>
      <c r="E379" s="193"/>
      <c r="F379" s="310" t="s">
        <v>658</v>
      </c>
      <c r="G379" s="141">
        <f>G413+G380+G403+G397+G391</f>
        <v>26342.19</v>
      </c>
    </row>
    <row r="380" spans="2:7" ht="18" customHeight="1">
      <c r="B380" s="189"/>
      <c r="C380" s="155" t="s">
        <v>659</v>
      </c>
      <c r="D380" s="175"/>
      <c r="E380" s="175"/>
      <c r="F380" s="311" t="s">
        <v>660</v>
      </c>
      <c r="G380" s="141">
        <f>G381</f>
        <v>689.2</v>
      </c>
    </row>
    <row r="381" spans="2:7" ht="32.25" customHeight="1">
      <c r="B381" s="189"/>
      <c r="C381" s="155"/>
      <c r="D381" s="144" t="s">
        <v>311</v>
      </c>
      <c r="E381" s="296"/>
      <c r="F381" s="156" t="s">
        <v>661</v>
      </c>
      <c r="G381" s="141">
        <f>G382</f>
        <v>689.2</v>
      </c>
    </row>
    <row r="382" spans="2:7" ht="51.75" customHeight="1">
      <c r="B382" s="189"/>
      <c r="C382" s="155"/>
      <c r="D382" s="144" t="s">
        <v>313</v>
      </c>
      <c r="E382" s="296"/>
      <c r="F382" s="145" t="s">
        <v>314</v>
      </c>
      <c r="G382" s="141">
        <f>G386+G383</f>
        <v>689.2</v>
      </c>
    </row>
    <row r="383" spans="2:7" ht="36" customHeight="1">
      <c r="B383" s="189"/>
      <c r="C383" s="155"/>
      <c r="D383" s="144" t="s">
        <v>315</v>
      </c>
      <c r="E383" s="297"/>
      <c r="F383" s="297" t="s">
        <v>316</v>
      </c>
      <c r="G383" s="141">
        <f>G384</f>
        <v>500</v>
      </c>
    </row>
    <row r="384" spans="2:7" ht="22.5" customHeight="1">
      <c r="B384" s="189"/>
      <c r="C384" s="155"/>
      <c r="D384" s="144" t="s">
        <v>317</v>
      </c>
      <c r="E384" s="298"/>
      <c r="F384" s="298" t="s">
        <v>318</v>
      </c>
      <c r="G384" s="141">
        <f>G385</f>
        <v>500</v>
      </c>
    </row>
    <row r="385" spans="2:7" ht="21" customHeight="1">
      <c r="B385" s="189"/>
      <c r="C385" s="155"/>
      <c r="D385" s="144"/>
      <c r="E385" s="155">
        <v>800</v>
      </c>
      <c r="F385" s="156" t="s">
        <v>319</v>
      </c>
      <c r="G385" s="141">
        <v>500</v>
      </c>
    </row>
    <row r="386" spans="2:7" ht="36" customHeight="1">
      <c r="B386" s="189"/>
      <c r="C386" s="155"/>
      <c r="D386" s="144" t="s">
        <v>320</v>
      </c>
      <c r="E386" s="147"/>
      <c r="F386" s="208" t="s">
        <v>321</v>
      </c>
      <c r="G386" s="141">
        <f>G387+G389</f>
        <v>189.20000000000002</v>
      </c>
    </row>
    <row r="387" spans="2:7" ht="61.5" customHeight="1">
      <c r="B387" s="189"/>
      <c r="C387" s="155"/>
      <c r="D387" s="144" t="s">
        <v>322</v>
      </c>
      <c r="E387" s="147"/>
      <c r="F387" s="299" t="s">
        <v>323</v>
      </c>
      <c r="G387" s="141">
        <f>G388</f>
        <v>2.9</v>
      </c>
    </row>
    <row r="388" spans="2:7" ht="15.75" customHeight="1">
      <c r="B388" s="189"/>
      <c r="C388" s="155"/>
      <c r="D388" s="139"/>
      <c r="E388" s="155">
        <v>800</v>
      </c>
      <c r="F388" s="156" t="s">
        <v>319</v>
      </c>
      <c r="G388" s="141">
        <v>2.9</v>
      </c>
    </row>
    <row r="389" spans="2:7" ht="49.5" customHeight="1">
      <c r="B389" s="189"/>
      <c r="C389" s="155"/>
      <c r="D389" s="144" t="s">
        <v>324</v>
      </c>
      <c r="E389" s="155"/>
      <c r="F389" s="156" t="s">
        <v>325</v>
      </c>
      <c r="G389" s="141">
        <f>G390</f>
        <v>186.3</v>
      </c>
    </row>
    <row r="390" spans="2:7" ht="15.75" customHeight="1">
      <c r="B390" s="189"/>
      <c r="C390" s="155"/>
      <c r="D390" s="139"/>
      <c r="E390" s="155">
        <v>800</v>
      </c>
      <c r="F390" s="156" t="s">
        <v>319</v>
      </c>
      <c r="G390" s="141">
        <v>186.3</v>
      </c>
    </row>
    <row r="391" spans="2:7" ht="15.75" customHeight="1">
      <c r="B391" s="189"/>
      <c r="C391" s="170" t="s">
        <v>662</v>
      </c>
      <c r="D391" s="139"/>
      <c r="E391" s="155"/>
      <c r="F391" s="156" t="s">
        <v>663</v>
      </c>
      <c r="G391" s="141">
        <f>G392</f>
        <v>3328.19</v>
      </c>
    </row>
    <row r="392" spans="2:7" ht="50.25" customHeight="1">
      <c r="B392" s="189"/>
      <c r="C392" s="155"/>
      <c r="D392" s="144" t="s">
        <v>338</v>
      </c>
      <c r="E392" s="170"/>
      <c r="F392" s="152" t="s">
        <v>109</v>
      </c>
      <c r="G392" s="141">
        <f>G393</f>
        <v>3328.19</v>
      </c>
    </row>
    <row r="393" spans="2:7" ht="50.25" customHeight="1">
      <c r="B393" s="189"/>
      <c r="C393" s="155"/>
      <c r="D393" s="144" t="s">
        <v>339</v>
      </c>
      <c r="E393" s="145"/>
      <c r="F393" s="145" t="s">
        <v>340</v>
      </c>
      <c r="G393" s="141">
        <f>G394</f>
        <v>3328.19</v>
      </c>
    </row>
    <row r="394" spans="2:7" ht="48.75" customHeight="1">
      <c r="B394" s="189"/>
      <c r="C394" s="155"/>
      <c r="D394" s="144" t="s">
        <v>359</v>
      </c>
      <c r="E394" s="152"/>
      <c r="F394" s="152" t="s">
        <v>360</v>
      </c>
      <c r="G394" s="141">
        <f>G395</f>
        <v>3328.19</v>
      </c>
    </row>
    <row r="395" spans="2:7" ht="46.5" customHeight="1">
      <c r="B395" s="189"/>
      <c r="C395" s="155"/>
      <c r="D395" s="144" t="s">
        <v>361</v>
      </c>
      <c r="E395" s="302"/>
      <c r="F395" s="171" t="s">
        <v>362</v>
      </c>
      <c r="G395" s="141">
        <f>G396</f>
        <v>3328.19</v>
      </c>
    </row>
    <row r="396" spans="2:7" ht="31.5" customHeight="1">
      <c r="B396" s="189"/>
      <c r="C396" s="155"/>
      <c r="D396" s="144"/>
      <c r="E396" s="159" t="s">
        <v>256</v>
      </c>
      <c r="F396" s="160" t="s">
        <v>257</v>
      </c>
      <c r="G396" s="141">
        <v>3328.19</v>
      </c>
    </row>
    <row r="397" spans="2:7" ht="15.75" customHeight="1">
      <c r="B397" s="189"/>
      <c r="C397" s="170" t="s">
        <v>664</v>
      </c>
      <c r="D397" s="193"/>
      <c r="E397" s="193"/>
      <c r="F397" s="310" t="s">
        <v>665</v>
      </c>
      <c r="G397" s="109">
        <f>G398</f>
        <v>2000</v>
      </c>
    </row>
    <row r="398" spans="2:7" ht="49.5" customHeight="1">
      <c r="B398" s="189"/>
      <c r="C398" s="170"/>
      <c r="D398" s="144" t="s">
        <v>338</v>
      </c>
      <c r="E398" s="170"/>
      <c r="F398" s="152" t="s">
        <v>109</v>
      </c>
      <c r="G398" s="141">
        <f>G399</f>
        <v>2000</v>
      </c>
    </row>
    <row r="399" spans="2:7" ht="51" customHeight="1">
      <c r="B399" s="189"/>
      <c r="C399" s="170"/>
      <c r="D399" s="144" t="s">
        <v>339</v>
      </c>
      <c r="E399" s="145"/>
      <c r="F399" s="145" t="s">
        <v>340</v>
      </c>
      <c r="G399" s="141">
        <f>G400</f>
        <v>2000</v>
      </c>
    </row>
    <row r="400" spans="2:7" ht="47.25" customHeight="1">
      <c r="B400" s="189"/>
      <c r="C400" s="170"/>
      <c r="D400" s="144" t="s">
        <v>363</v>
      </c>
      <c r="E400" s="411"/>
      <c r="F400" s="152" t="s">
        <v>364</v>
      </c>
      <c r="G400" s="141">
        <f>G401</f>
        <v>2000</v>
      </c>
    </row>
    <row r="401" spans="2:7" ht="63.75" customHeight="1">
      <c r="B401" s="189"/>
      <c r="C401" s="170"/>
      <c r="D401" s="144" t="s">
        <v>365</v>
      </c>
      <c r="E401" s="151"/>
      <c r="F401" s="151" t="s">
        <v>366</v>
      </c>
      <c r="G401" s="141">
        <f>G402</f>
        <v>2000</v>
      </c>
    </row>
    <row r="402" spans="2:7" ht="15.75" customHeight="1">
      <c r="B402" s="189"/>
      <c r="C402" s="170"/>
      <c r="D402" s="144"/>
      <c r="E402" s="155">
        <v>800</v>
      </c>
      <c r="F402" s="156" t="s">
        <v>319</v>
      </c>
      <c r="G402" s="141">
        <v>2000</v>
      </c>
    </row>
    <row r="403" spans="2:7" ht="15.75" customHeight="1">
      <c r="B403" s="189"/>
      <c r="C403" s="170" t="s">
        <v>666</v>
      </c>
      <c r="D403" s="196"/>
      <c r="E403" s="193"/>
      <c r="F403" s="297" t="s">
        <v>667</v>
      </c>
      <c r="G403" s="141">
        <f>G404</f>
        <v>20124.8</v>
      </c>
    </row>
    <row r="404" spans="2:7" ht="51.75" customHeight="1">
      <c r="B404" s="189"/>
      <c r="C404" s="195"/>
      <c r="D404" s="144" t="s">
        <v>338</v>
      </c>
      <c r="E404" s="170"/>
      <c r="F404" s="152" t="s">
        <v>109</v>
      </c>
      <c r="G404" s="141">
        <f>G405</f>
        <v>20124.8</v>
      </c>
    </row>
    <row r="405" spans="2:7" ht="53.25" customHeight="1">
      <c r="B405" s="189"/>
      <c r="C405" s="195"/>
      <c r="D405" s="144" t="s">
        <v>339</v>
      </c>
      <c r="E405" s="145"/>
      <c r="F405" s="145" t="s">
        <v>340</v>
      </c>
      <c r="G405" s="141">
        <f>G406</f>
        <v>20124.8</v>
      </c>
    </row>
    <row r="406" spans="2:7" ht="46.5" customHeight="1">
      <c r="B406" s="189"/>
      <c r="C406" s="195"/>
      <c r="D406" s="144" t="s">
        <v>347</v>
      </c>
      <c r="E406" s="172"/>
      <c r="F406" s="173" t="s">
        <v>348</v>
      </c>
      <c r="G406" s="141">
        <f>G409+G407+G411</f>
        <v>20124.8</v>
      </c>
    </row>
    <row r="407" spans="2:7" ht="20.25" customHeight="1">
      <c r="B407" s="189"/>
      <c r="C407" s="195"/>
      <c r="D407" s="144" t="s">
        <v>349</v>
      </c>
      <c r="E407" s="174"/>
      <c r="F407" s="174" t="s">
        <v>350</v>
      </c>
      <c r="G407" s="141">
        <f>G408</f>
        <v>2000</v>
      </c>
    </row>
    <row r="408" spans="2:7" ht="33" customHeight="1">
      <c r="B408" s="189"/>
      <c r="C408" s="195"/>
      <c r="D408" s="175"/>
      <c r="E408" s="159" t="s">
        <v>256</v>
      </c>
      <c r="F408" s="160" t="s">
        <v>257</v>
      </c>
      <c r="G408" s="141">
        <v>2000</v>
      </c>
    </row>
    <row r="409" spans="2:7" ht="23.25" customHeight="1">
      <c r="B409" s="189"/>
      <c r="C409" s="195"/>
      <c r="D409" s="144" t="s">
        <v>351</v>
      </c>
      <c r="E409" s="174"/>
      <c r="F409" s="174" t="s">
        <v>352</v>
      </c>
      <c r="G409" s="141">
        <f>G410</f>
        <v>17674.8</v>
      </c>
    </row>
    <row r="410" spans="2:7" ht="34.5" customHeight="1">
      <c r="B410" s="189"/>
      <c r="C410" s="195"/>
      <c r="D410" s="175"/>
      <c r="E410" s="159" t="s">
        <v>256</v>
      </c>
      <c r="F410" s="160" t="s">
        <v>257</v>
      </c>
      <c r="G410" s="141">
        <v>17674.8</v>
      </c>
    </row>
    <row r="411" spans="2:7" ht="24.75" customHeight="1">
      <c r="B411" s="189"/>
      <c r="C411" s="195"/>
      <c r="D411" s="144" t="s">
        <v>876</v>
      </c>
      <c r="E411" s="176"/>
      <c r="F411" s="176" t="s">
        <v>877</v>
      </c>
      <c r="G411" s="141">
        <f>G412</f>
        <v>450</v>
      </c>
    </row>
    <row r="412" spans="2:7" ht="34.5" customHeight="1">
      <c r="B412" s="189"/>
      <c r="C412" s="195"/>
      <c r="D412" s="175"/>
      <c r="E412" s="159" t="s">
        <v>256</v>
      </c>
      <c r="F412" s="160" t="s">
        <v>257</v>
      </c>
      <c r="G412" s="141">
        <v>450</v>
      </c>
    </row>
    <row r="413" spans="2:7" ht="18" customHeight="1">
      <c r="B413" s="189"/>
      <c r="C413" s="139" t="s">
        <v>668</v>
      </c>
      <c r="D413" s="175"/>
      <c r="E413" s="139"/>
      <c r="F413" s="304" t="s">
        <v>669</v>
      </c>
      <c r="G413" s="141">
        <f>G414</f>
        <v>200</v>
      </c>
    </row>
    <row r="414" spans="2:7" ht="31.5" customHeight="1">
      <c r="B414" s="189"/>
      <c r="C414" s="155"/>
      <c r="D414" s="144" t="s">
        <v>311</v>
      </c>
      <c r="E414" s="296"/>
      <c r="F414" s="156" t="s">
        <v>661</v>
      </c>
      <c r="G414" s="141">
        <f>G415</f>
        <v>200</v>
      </c>
    </row>
    <row r="415" spans="2:7" ht="54.75" customHeight="1">
      <c r="B415" s="189"/>
      <c r="C415" s="155"/>
      <c r="D415" s="144" t="s">
        <v>326</v>
      </c>
      <c r="E415" s="155"/>
      <c r="F415" s="145" t="s">
        <v>327</v>
      </c>
      <c r="G415" s="141">
        <f>G416+G419</f>
        <v>200</v>
      </c>
    </row>
    <row r="416" spans="2:7" ht="54.75" customHeight="1">
      <c r="B416" s="189"/>
      <c r="C416" s="155"/>
      <c r="D416" s="144" t="s">
        <v>328</v>
      </c>
      <c r="E416" s="145"/>
      <c r="F416" s="145" t="s">
        <v>329</v>
      </c>
      <c r="G416" s="141">
        <f>G417</f>
        <v>100</v>
      </c>
    </row>
    <row r="417" spans="2:7" ht="54.75" customHeight="1">
      <c r="B417" s="189"/>
      <c r="C417" s="155"/>
      <c r="D417" s="144" t="s">
        <v>330</v>
      </c>
      <c r="E417" s="145"/>
      <c r="F417" s="145" t="s">
        <v>331</v>
      </c>
      <c r="G417" s="141">
        <f>G418</f>
        <v>100</v>
      </c>
    </row>
    <row r="418" spans="2:7" ht="33.75" customHeight="1">
      <c r="B418" s="189"/>
      <c r="C418" s="155"/>
      <c r="D418" s="144"/>
      <c r="E418" s="159" t="s">
        <v>256</v>
      </c>
      <c r="F418" s="160" t="s">
        <v>257</v>
      </c>
      <c r="G418" s="141">
        <v>100</v>
      </c>
    </row>
    <row r="419" spans="2:7" ht="42.75" customHeight="1">
      <c r="B419" s="189"/>
      <c r="C419" s="155"/>
      <c r="D419" s="144" t="s">
        <v>332</v>
      </c>
      <c r="E419" s="145"/>
      <c r="F419" s="145" t="s">
        <v>333</v>
      </c>
      <c r="G419" s="141">
        <f>G420+G422</f>
        <v>100</v>
      </c>
    </row>
    <row r="420" spans="2:7" ht="136.5" customHeight="1">
      <c r="B420" s="189"/>
      <c r="C420" s="155"/>
      <c r="D420" s="144" t="s">
        <v>334</v>
      </c>
      <c r="E420" s="151"/>
      <c r="F420" s="151" t="s">
        <v>335</v>
      </c>
      <c r="G420" s="141">
        <f>G421</f>
        <v>70</v>
      </c>
    </row>
    <row r="421" spans="2:7" ht="19.5" customHeight="1">
      <c r="B421" s="189"/>
      <c r="C421" s="155"/>
      <c r="D421" s="144"/>
      <c r="E421" s="155">
        <v>800</v>
      </c>
      <c r="F421" s="156" t="s">
        <v>319</v>
      </c>
      <c r="G421" s="141">
        <v>70</v>
      </c>
    </row>
    <row r="422" spans="2:7" ht="126" customHeight="1">
      <c r="B422" s="189"/>
      <c r="C422" s="155"/>
      <c r="D422" s="144" t="s">
        <v>336</v>
      </c>
      <c r="E422" s="151"/>
      <c r="F422" s="151" t="s">
        <v>337</v>
      </c>
      <c r="G422" s="141">
        <f>G423</f>
        <v>30</v>
      </c>
    </row>
    <row r="423" spans="2:7" ht="22.5" customHeight="1">
      <c r="B423" s="189"/>
      <c r="C423" s="155"/>
      <c r="D423" s="144"/>
      <c r="E423" s="155">
        <v>800</v>
      </c>
      <c r="F423" s="156" t="s">
        <v>319</v>
      </c>
      <c r="G423" s="141">
        <v>30</v>
      </c>
    </row>
    <row r="424" spans="2:7" ht="18.75" customHeight="1">
      <c r="B424" s="189"/>
      <c r="C424" s="170" t="s">
        <v>670</v>
      </c>
      <c r="D424" s="144"/>
      <c r="E424" s="155"/>
      <c r="F424" s="298" t="s">
        <v>671</v>
      </c>
      <c r="G424" s="141">
        <f>G430+G425</f>
        <v>4809.2</v>
      </c>
    </row>
    <row r="425" spans="2:7" ht="18.75" customHeight="1">
      <c r="B425" s="189"/>
      <c r="C425" s="170" t="s">
        <v>672</v>
      </c>
      <c r="D425" s="144"/>
      <c r="E425" s="155"/>
      <c r="F425" s="298" t="s">
        <v>673</v>
      </c>
      <c r="G425" s="141">
        <f>G426</f>
        <v>63.7</v>
      </c>
    </row>
    <row r="426" spans="2:7" ht="18.75" customHeight="1">
      <c r="B426" s="189"/>
      <c r="C426" s="170"/>
      <c r="D426" s="159" t="s">
        <v>550</v>
      </c>
      <c r="E426" s="159"/>
      <c r="F426" s="153" t="s">
        <v>551</v>
      </c>
      <c r="G426" s="141">
        <f>G427</f>
        <v>63.7</v>
      </c>
    </row>
    <row r="427" spans="2:7" ht="40.5" customHeight="1">
      <c r="B427" s="189"/>
      <c r="C427" s="170"/>
      <c r="D427" s="144" t="s">
        <v>583</v>
      </c>
      <c r="E427" s="179"/>
      <c r="F427" s="145" t="s">
        <v>584</v>
      </c>
      <c r="G427" s="141">
        <f>G428</f>
        <v>63.7</v>
      </c>
    </row>
    <row r="428" spans="2:7" ht="65.25" customHeight="1">
      <c r="B428" s="189"/>
      <c r="C428" s="170"/>
      <c r="D428" s="144" t="s">
        <v>585</v>
      </c>
      <c r="E428" s="148"/>
      <c r="F428" s="149" t="s">
        <v>586</v>
      </c>
      <c r="G428" s="109">
        <f>G429</f>
        <v>63.7</v>
      </c>
    </row>
    <row r="429" spans="2:7" ht="32.25" customHeight="1">
      <c r="B429" s="189"/>
      <c r="C429" s="170"/>
      <c r="D429" s="139"/>
      <c r="E429" s="159" t="s">
        <v>256</v>
      </c>
      <c r="F429" s="160" t="s">
        <v>257</v>
      </c>
      <c r="G429" s="109">
        <v>63.7</v>
      </c>
    </row>
    <row r="430" spans="2:7" ht="18.75" customHeight="1">
      <c r="B430" s="189"/>
      <c r="C430" s="170" t="s">
        <v>674</v>
      </c>
      <c r="D430" s="158"/>
      <c r="E430" s="405"/>
      <c r="F430" s="301" t="s">
        <v>675</v>
      </c>
      <c r="G430" s="141">
        <f>G431</f>
        <v>4745.5</v>
      </c>
    </row>
    <row r="431" spans="2:7" ht="50.25" customHeight="1">
      <c r="B431" s="189"/>
      <c r="C431" s="170"/>
      <c r="D431" s="144" t="s">
        <v>338</v>
      </c>
      <c r="E431" s="170"/>
      <c r="F431" s="152" t="s">
        <v>109</v>
      </c>
      <c r="G431" s="141">
        <f>G432</f>
        <v>4745.5</v>
      </c>
    </row>
    <row r="432" spans="2:7" ht="51" customHeight="1">
      <c r="B432" s="189"/>
      <c r="C432" s="170"/>
      <c r="D432" s="144" t="s">
        <v>339</v>
      </c>
      <c r="E432" s="145"/>
      <c r="F432" s="145" t="s">
        <v>340</v>
      </c>
      <c r="G432" s="141">
        <f>G438+G433</f>
        <v>4745.5</v>
      </c>
    </row>
    <row r="433" spans="2:7" ht="38.25" customHeight="1">
      <c r="B433" s="189"/>
      <c r="C433" s="170"/>
      <c r="D433" s="144" t="s">
        <v>353</v>
      </c>
      <c r="E433" s="410"/>
      <c r="F433" s="302" t="s">
        <v>354</v>
      </c>
      <c r="G433" s="141">
        <f>G434+G436</f>
        <v>1745.5</v>
      </c>
    </row>
    <row r="434" spans="2:7" ht="39" customHeight="1">
      <c r="B434" s="189"/>
      <c r="C434" s="170"/>
      <c r="D434" s="144" t="s">
        <v>355</v>
      </c>
      <c r="E434" s="176"/>
      <c r="F434" s="171" t="s">
        <v>356</v>
      </c>
      <c r="G434" s="141">
        <f>G435</f>
        <v>1245.5</v>
      </c>
    </row>
    <row r="435" spans="2:7" ht="33" customHeight="1">
      <c r="B435" s="189"/>
      <c r="C435" s="170"/>
      <c r="D435" s="144"/>
      <c r="E435" s="159" t="s">
        <v>256</v>
      </c>
      <c r="F435" s="160" t="s">
        <v>257</v>
      </c>
      <c r="G435" s="141">
        <v>1245.5</v>
      </c>
    </row>
    <row r="436" spans="2:7" ht="33" customHeight="1">
      <c r="B436" s="189"/>
      <c r="C436" s="170"/>
      <c r="D436" s="144" t="s">
        <v>357</v>
      </c>
      <c r="E436" s="160"/>
      <c r="F436" s="160" t="s">
        <v>358</v>
      </c>
      <c r="G436" s="141">
        <f>G437</f>
        <v>500</v>
      </c>
    </row>
    <row r="437" spans="2:7" ht="26.25" customHeight="1">
      <c r="B437" s="189"/>
      <c r="C437" s="170"/>
      <c r="D437" s="144"/>
      <c r="E437" s="158" t="s">
        <v>458</v>
      </c>
      <c r="F437" s="156" t="s">
        <v>459</v>
      </c>
      <c r="G437" s="141">
        <v>500</v>
      </c>
    </row>
    <row r="438" spans="2:7" ht="50.25" customHeight="1">
      <c r="B438" s="189"/>
      <c r="C438" s="170"/>
      <c r="D438" s="144" t="s">
        <v>363</v>
      </c>
      <c r="E438" s="411"/>
      <c r="F438" s="152" t="s">
        <v>364</v>
      </c>
      <c r="G438" s="141">
        <f>G439</f>
        <v>3000</v>
      </c>
    </row>
    <row r="439" spans="2:7" ht="61.5" customHeight="1">
      <c r="B439" s="189"/>
      <c r="C439" s="170"/>
      <c r="D439" s="144" t="s">
        <v>365</v>
      </c>
      <c r="E439" s="151"/>
      <c r="F439" s="151" t="s">
        <v>366</v>
      </c>
      <c r="G439" s="141">
        <f>G440</f>
        <v>3000</v>
      </c>
    </row>
    <row r="440" spans="2:7" ht="18.75" customHeight="1">
      <c r="B440" s="189"/>
      <c r="C440" s="170"/>
      <c r="D440" s="144"/>
      <c r="E440" s="155">
        <v>800</v>
      </c>
      <c r="F440" s="156" t="s">
        <v>319</v>
      </c>
      <c r="G440" s="141">
        <v>3000</v>
      </c>
    </row>
    <row r="441" spans="2:7" ht="21" customHeight="1">
      <c r="B441" s="189"/>
      <c r="C441" s="170" t="s">
        <v>620</v>
      </c>
      <c r="D441" s="170"/>
      <c r="E441" s="193"/>
      <c r="F441" s="194" t="s">
        <v>621</v>
      </c>
      <c r="G441" s="141">
        <f aca="true" t="shared" si="1" ref="G441:G446">G442</f>
        <v>100</v>
      </c>
    </row>
    <row r="442" spans="2:7" ht="30.75" customHeight="1">
      <c r="B442" s="189"/>
      <c r="C442" s="155" t="s">
        <v>622</v>
      </c>
      <c r="D442" s="143"/>
      <c r="E442" s="175"/>
      <c r="F442" s="156" t="s">
        <v>623</v>
      </c>
      <c r="G442" s="141">
        <f t="shared" si="1"/>
        <v>100</v>
      </c>
    </row>
    <row r="443" spans="2:7" ht="49.5" customHeight="1">
      <c r="B443" s="189"/>
      <c r="C443" s="155"/>
      <c r="D443" s="144" t="s">
        <v>338</v>
      </c>
      <c r="E443" s="170"/>
      <c r="F443" s="152" t="s">
        <v>109</v>
      </c>
      <c r="G443" s="141">
        <f t="shared" si="1"/>
        <v>100</v>
      </c>
    </row>
    <row r="444" spans="2:7" ht="22.5" customHeight="1">
      <c r="B444" s="189"/>
      <c r="C444" s="155"/>
      <c r="D444" s="144" t="s">
        <v>367</v>
      </c>
      <c r="E444" s="155"/>
      <c r="F444" s="145" t="s">
        <v>368</v>
      </c>
      <c r="G444" s="141">
        <f t="shared" si="1"/>
        <v>100</v>
      </c>
    </row>
    <row r="445" spans="2:7" ht="27.75" customHeight="1">
      <c r="B445" s="189"/>
      <c r="C445" s="155"/>
      <c r="D445" s="180" t="s">
        <v>369</v>
      </c>
      <c r="E445" s="312"/>
      <c r="F445" s="303" t="s">
        <v>370</v>
      </c>
      <c r="G445" s="109">
        <f t="shared" si="1"/>
        <v>100</v>
      </c>
    </row>
    <row r="446" spans="2:7" ht="37.5" customHeight="1">
      <c r="B446" s="189"/>
      <c r="C446" s="155"/>
      <c r="D446" s="144" t="s">
        <v>371</v>
      </c>
      <c r="E446" s="173"/>
      <c r="F446" s="173" t="s">
        <v>372</v>
      </c>
      <c r="G446" s="141">
        <f t="shared" si="1"/>
        <v>100</v>
      </c>
    </row>
    <row r="447" spans="2:7" ht="36.75" customHeight="1">
      <c r="B447" s="189"/>
      <c r="C447" s="155"/>
      <c r="D447" s="144"/>
      <c r="E447" s="159" t="s">
        <v>256</v>
      </c>
      <c r="F447" s="160" t="s">
        <v>257</v>
      </c>
      <c r="G447" s="141">
        <v>100</v>
      </c>
    </row>
    <row r="448" spans="2:7" ht="20.25" customHeight="1">
      <c r="B448" s="189"/>
      <c r="C448" s="170" t="s">
        <v>624</v>
      </c>
      <c r="D448" s="170"/>
      <c r="E448" s="193"/>
      <c r="F448" s="194" t="s">
        <v>625</v>
      </c>
      <c r="G448" s="141">
        <f aca="true" t="shared" si="2" ref="G448:G453">G449</f>
        <v>3987.2</v>
      </c>
    </row>
    <row r="449" spans="2:7" ht="16.5" customHeight="1">
      <c r="B449" s="189"/>
      <c r="C449" s="170" t="s">
        <v>626</v>
      </c>
      <c r="D449" s="195"/>
      <c r="E449" s="196"/>
      <c r="F449" s="152" t="s">
        <v>627</v>
      </c>
      <c r="G449" s="141">
        <f t="shared" si="2"/>
        <v>3987.2</v>
      </c>
    </row>
    <row r="450" spans="2:7" ht="47.25" customHeight="1">
      <c r="B450" s="189"/>
      <c r="C450" s="155"/>
      <c r="D450" s="144" t="s">
        <v>338</v>
      </c>
      <c r="E450" s="152"/>
      <c r="F450" s="152" t="s">
        <v>676</v>
      </c>
      <c r="G450" s="141">
        <f t="shared" si="2"/>
        <v>3987.2</v>
      </c>
    </row>
    <row r="451" spans="2:7" ht="54" customHeight="1">
      <c r="B451" s="189"/>
      <c r="C451" s="155"/>
      <c r="D451" s="144" t="s">
        <v>339</v>
      </c>
      <c r="E451" s="145"/>
      <c r="F451" s="145" t="s">
        <v>340</v>
      </c>
      <c r="G451" s="141">
        <f t="shared" si="2"/>
        <v>3987.2</v>
      </c>
    </row>
    <row r="452" spans="2:7" ht="47.25" customHeight="1">
      <c r="B452" s="189"/>
      <c r="C452" s="155"/>
      <c r="D452" s="144" t="s">
        <v>341</v>
      </c>
      <c r="E452" s="171"/>
      <c r="F452" s="171" t="s">
        <v>677</v>
      </c>
      <c r="G452" s="141">
        <f t="shared" si="2"/>
        <v>3987.2</v>
      </c>
    </row>
    <row r="453" spans="2:7" ht="96" customHeight="1">
      <c r="B453" s="189"/>
      <c r="C453" s="155"/>
      <c r="D453" s="144" t="s">
        <v>343</v>
      </c>
      <c r="E453" s="300"/>
      <c r="F453" s="300" t="s">
        <v>678</v>
      </c>
      <c r="G453" s="141">
        <f t="shared" si="2"/>
        <v>3987.2</v>
      </c>
    </row>
    <row r="454" spans="2:7" ht="28.5" customHeight="1">
      <c r="B454" s="189"/>
      <c r="C454" s="155"/>
      <c r="D454" s="144"/>
      <c r="E454" s="159" t="s">
        <v>345</v>
      </c>
      <c r="F454" s="301" t="s">
        <v>346</v>
      </c>
      <c r="G454" s="141">
        <v>3987.2</v>
      </c>
    </row>
    <row r="455" spans="2:7" ht="15">
      <c r="B455" s="189"/>
      <c r="C455" s="170">
        <v>1000</v>
      </c>
      <c r="D455" s="193"/>
      <c r="E455" s="193"/>
      <c r="F455" s="194" t="s">
        <v>642</v>
      </c>
      <c r="G455" s="141">
        <f>G456+G461</f>
        <v>8927.400000000001</v>
      </c>
    </row>
    <row r="456" spans="2:7" ht="15">
      <c r="B456" s="189"/>
      <c r="C456" s="155">
        <v>1001</v>
      </c>
      <c r="D456" s="155"/>
      <c r="E456" s="155"/>
      <c r="F456" s="313" t="s">
        <v>679</v>
      </c>
      <c r="G456" s="109">
        <f>G457</f>
        <v>2442.3</v>
      </c>
    </row>
    <row r="457" spans="2:7" ht="17.25" customHeight="1">
      <c r="B457" s="189"/>
      <c r="C457" s="155"/>
      <c r="D457" s="159" t="s">
        <v>550</v>
      </c>
      <c r="E457" s="159"/>
      <c r="F457" s="153" t="s">
        <v>551</v>
      </c>
      <c r="G457" s="109">
        <f>G458</f>
        <v>2442.3</v>
      </c>
    </row>
    <row r="458" spans="2:7" ht="30.75" customHeight="1">
      <c r="B458" s="189"/>
      <c r="C458" s="155"/>
      <c r="D458" s="144" t="s">
        <v>583</v>
      </c>
      <c r="E458" s="179"/>
      <c r="F458" s="145" t="s">
        <v>584</v>
      </c>
      <c r="G458" s="109">
        <f>G459</f>
        <v>2442.3</v>
      </c>
    </row>
    <row r="459" spans="2:7" ht="48" customHeight="1">
      <c r="B459" s="189"/>
      <c r="C459" s="155"/>
      <c r="D459" s="144" t="s">
        <v>598</v>
      </c>
      <c r="E459" s="145"/>
      <c r="F459" s="145" t="s">
        <v>599</v>
      </c>
      <c r="G459" s="109">
        <f>G460</f>
        <v>2442.3</v>
      </c>
    </row>
    <row r="460" spans="2:7" ht="31.5" customHeight="1">
      <c r="B460" s="189"/>
      <c r="C460" s="155"/>
      <c r="D460" s="155"/>
      <c r="E460" s="148" t="s">
        <v>396</v>
      </c>
      <c r="F460" s="149" t="s">
        <v>397</v>
      </c>
      <c r="G460" s="109">
        <v>2442.3</v>
      </c>
    </row>
    <row r="461" spans="2:7" ht="18.75" customHeight="1">
      <c r="B461" s="189"/>
      <c r="C461" s="155">
        <v>1004</v>
      </c>
      <c r="D461" s="155"/>
      <c r="E461" s="148"/>
      <c r="F461" s="149" t="s">
        <v>645</v>
      </c>
      <c r="G461" s="109">
        <f>G462</f>
        <v>6485.1</v>
      </c>
    </row>
    <row r="462" spans="2:7" ht="22.5" customHeight="1">
      <c r="B462" s="189"/>
      <c r="C462" s="155"/>
      <c r="D462" s="159" t="s">
        <v>550</v>
      </c>
      <c r="E462" s="159"/>
      <c r="F462" s="153" t="s">
        <v>551</v>
      </c>
      <c r="G462" s="109">
        <f>G463</f>
        <v>6485.1</v>
      </c>
    </row>
    <row r="463" spans="2:7" ht="31.5" customHeight="1">
      <c r="B463" s="189"/>
      <c r="C463" s="155"/>
      <c r="D463" s="144" t="s">
        <v>583</v>
      </c>
      <c r="E463" s="179"/>
      <c r="F463" s="145" t="s">
        <v>584</v>
      </c>
      <c r="G463" s="109">
        <f>G464</f>
        <v>6485.1</v>
      </c>
    </row>
    <row r="464" spans="2:7" ht="108.75" customHeight="1">
      <c r="B464" s="189"/>
      <c r="C464" s="155"/>
      <c r="D464" s="144" t="s">
        <v>587</v>
      </c>
      <c r="E464" s="159"/>
      <c r="F464" s="160" t="s">
        <v>588</v>
      </c>
      <c r="G464" s="109">
        <f>G465</f>
        <v>6485.1</v>
      </c>
    </row>
    <row r="465" spans="2:7" ht="31.5" customHeight="1">
      <c r="B465" s="189"/>
      <c r="C465" s="155"/>
      <c r="D465" s="139"/>
      <c r="E465" s="159" t="s">
        <v>345</v>
      </c>
      <c r="F465" s="301" t="s">
        <v>346</v>
      </c>
      <c r="G465" s="109">
        <v>6485.1</v>
      </c>
    </row>
    <row r="466" spans="2:7" ht="34.5" customHeight="1">
      <c r="B466" s="188">
        <v>580</v>
      </c>
      <c r="C466" s="155"/>
      <c r="D466" s="139"/>
      <c r="E466" s="158"/>
      <c r="F466" s="195" t="s">
        <v>680</v>
      </c>
      <c r="G466" s="206">
        <f>G467</f>
        <v>1813.8</v>
      </c>
    </row>
    <row r="467" spans="2:7" ht="15">
      <c r="B467" s="189"/>
      <c r="C467" s="170" t="s">
        <v>612</v>
      </c>
      <c r="D467" s="170"/>
      <c r="E467" s="193"/>
      <c r="F467" s="192" t="s">
        <v>613</v>
      </c>
      <c r="G467" s="109">
        <f>G468</f>
        <v>1813.8</v>
      </c>
    </row>
    <row r="468" spans="2:7" ht="51" customHeight="1">
      <c r="B468" s="189"/>
      <c r="C468" s="103" t="s">
        <v>681</v>
      </c>
      <c r="D468" s="170"/>
      <c r="E468" s="193"/>
      <c r="F468" s="151" t="s">
        <v>682</v>
      </c>
      <c r="G468" s="141">
        <f>G469</f>
        <v>1813.8</v>
      </c>
    </row>
    <row r="469" spans="2:7" ht="19.5" customHeight="1">
      <c r="B469" s="189"/>
      <c r="C469" s="103"/>
      <c r="D469" s="159" t="s">
        <v>550</v>
      </c>
      <c r="E469" s="159"/>
      <c r="F469" s="177" t="s">
        <v>551</v>
      </c>
      <c r="G469" s="141">
        <f>G470</f>
        <v>1813.8</v>
      </c>
    </row>
    <row r="470" spans="2:7" ht="32.25" customHeight="1">
      <c r="B470" s="189"/>
      <c r="C470" s="103"/>
      <c r="D470" s="144" t="s">
        <v>552</v>
      </c>
      <c r="E470" s="10"/>
      <c r="F470" s="145" t="s">
        <v>553</v>
      </c>
      <c r="G470" s="109">
        <f>G471+G473+G477</f>
        <v>1813.8</v>
      </c>
    </row>
    <row r="471" spans="2:7" ht="32.25" customHeight="1">
      <c r="B471" s="189"/>
      <c r="C471" s="103"/>
      <c r="D471" s="144" t="s">
        <v>556</v>
      </c>
      <c r="E471" s="10"/>
      <c r="F471" s="145" t="s">
        <v>557</v>
      </c>
      <c r="G471" s="109">
        <f>G472</f>
        <v>754.8</v>
      </c>
    </row>
    <row r="472" spans="2:7" ht="80.25" customHeight="1">
      <c r="B472" s="189"/>
      <c r="C472" s="103"/>
      <c r="D472" s="144"/>
      <c r="E472" s="159" t="s">
        <v>436</v>
      </c>
      <c r="F472" s="160" t="s">
        <v>437</v>
      </c>
      <c r="G472" s="109">
        <v>754.8</v>
      </c>
    </row>
    <row r="473" spans="2:35" ht="32.25" customHeight="1">
      <c r="B473" s="189"/>
      <c r="C473" s="103"/>
      <c r="D473" s="144" t="s">
        <v>562</v>
      </c>
      <c r="E473" s="179"/>
      <c r="F473" s="145" t="s">
        <v>465</v>
      </c>
      <c r="G473" s="141">
        <f>G474+G475+G476</f>
        <v>605.8</v>
      </c>
      <c r="AI473" s="187"/>
    </row>
    <row r="474" spans="2:7" ht="79.5" customHeight="1">
      <c r="B474" s="189"/>
      <c r="C474" s="143"/>
      <c r="D474" s="155"/>
      <c r="E474" s="159" t="s">
        <v>436</v>
      </c>
      <c r="F474" s="160" t="s">
        <v>437</v>
      </c>
      <c r="G474" s="141">
        <v>520.5</v>
      </c>
    </row>
    <row r="475" spans="2:7" ht="33" customHeight="1">
      <c r="B475" s="189"/>
      <c r="C475" s="143"/>
      <c r="D475" s="158"/>
      <c r="E475" s="159" t="s">
        <v>256</v>
      </c>
      <c r="F475" s="160" t="s">
        <v>257</v>
      </c>
      <c r="G475" s="141">
        <v>85</v>
      </c>
    </row>
    <row r="476" spans="2:7" ht="17.25" customHeight="1">
      <c r="B476" s="189"/>
      <c r="C476" s="143"/>
      <c r="D476" s="158"/>
      <c r="E476" s="155">
        <v>800</v>
      </c>
      <c r="F476" s="156" t="s">
        <v>319</v>
      </c>
      <c r="G476" s="141">
        <v>0.3</v>
      </c>
    </row>
    <row r="477" spans="2:7" ht="40.5" customHeight="1">
      <c r="B477" s="189"/>
      <c r="C477" s="143"/>
      <c r="D477" s="144" t="s">
        <v>890</v>
      </c>
      <c r="E477" s="145"/>
      <c r="F477" s="145" t="s">
        <v>891</v>
      </c>
      <c r="G477" s="141">
        <f>G478+G479</f>
        <v>453.2</v>
      </c>
    </row>
    <row r="478" spans="2:7" ht="78" customHeight="1">
      <c r="B478" s="189"/>
      <c r="C478" s="143"/>
      <c r="D478" s="155"/>
      <c r="E478" s="159" t="s">
        <v>436</v>
      </c>
      <c r="F478" s="160" t="s">
        <v>437</v>
      </c>
      <c r="G478" s="141">
        <v>382.5</v>
      </c>
    </row>
    <row r="479" spans="2:7" ht="32.25" customHeight="1">
      <c r="B479" s="189"/>
      <c r="C479" s="143"/>
      <c r="D479" s="155"/>
      <c r="E479" s="159" t="s">
        <v>256</v>
      </c>
      <c r="F479" s="160" t="s">
        <v>257</v>
      </c>
      <c r="G479" s="141">
        <v>70.7</v>
      </c>
    </row>
    <row r="480" spans="2:7" ht="37.5" customHeight="1">
      <c r="B480" s="199">
        <v>980</v>
      </c>
      <c r="C480" s="189"/>
      <c r="D480" s="157"/>
      <c r="E480" s="155"/>
      <c r="F480" s="195" t="s">
        <v>683</v>
      </c>
      <c r="G480" s="206">
        <f>G481+G511+G504</f>
        <v>56517.9</v>
      </c>
    </row>
    <row r="481" spans="2:7" ht="15">
      <c r="B481" s="189"/>
      <c r="C481" s="170" t="s">
        <v>612</v>
      </c>
      <c r="D481" s="170"/>
      <c r="E481" s="193"/>
      <c r="F481" s="192" t="s">
        <v>613</v>
      </c>
      <c r="G481" s="141">
        <f>G482+G493+G499</f>
        <v>18991.5</v>
      </c>
    </row>
    <row r="482" spans="2:7" ht="49.5" customHeight="1">
      <c r="B482" s="189"/>
      <c r="C482" s="103" t="s">
        <v>681</v>
      </c>
      <c r="D482" s="170"/>
      <c r="E482" s="193"/>
      <c r="F482" s="151" t="s">
        <v>682</v>
      </c>
      <c r="G482" s="141">
        <f>G483</f>
        <v>6229.9</v>
      </c>
    </row>
    <row r="483" spans="2:7" ht="61.5" customHeight="1">
      <c r="B483" s="189"/>
      <c r="C483" s="103"/>
      <c r="D483" s="144" t="s">
        <v>444</v>
      </c>
      <c r="E483" s="145"/>
      <c r="F483" s="145" t="s">
        <v>684</v>
      </c>
      <c r="G483" s="141">
        <f>G484</f>
        <v>6229.9</v>
      </c>
    </row>
    <row r="484" spans="2:7" ht="32.25" customHeight="1">
      <c r="B484" s="189"/>
      <c r="C484" s="103"/>
      <c r="D484" s="144" t="s">
        <v>460</v>
      </c>
      <c r="E484" s="151"/>
      <c r="F484" s="151" t="s">
        <v>461</v>
      </c>
      <c r="G484" s="141">
        <f>G485</f>
        <v>6229.9</v>
      </c>
    </row>
    <row r="485" spans="2:7" ht="37.5" customHeight="1">
      <c r="B485" s="189"/>
      <c r="C485" s="103"/>
      <c r="D485" s="144" t="s">
        <v>462</v>
      </c>
      <c r="E485" s="145"/>
      <c r="F485" s="145" t="s">
        <v>463</v>
      </c>
      <c r="G485" s="141">
        <f>G486+G490</f>
        <v>6229.9</v>
      </c>
    </row>
    <row r="486" spans="2:7" ht="30" customHeight="1">
      <c r="B486" s="189"/>
      <c r="C486" s="103"/>
      <c r="D486" s="144" t="s">
        <v>464</v>
      </c>
      <c r="E486" s="145"/>
      <c r="F486" s="145" t="s">
        <v>465</v>
      </c>
      <c r="G486" s="141">
        <f>G487+G488+G489</f>
        <v>6081.2</v>
      </c>
    </row>
    <row r="487" spans="2:7" ht="80.25" customHeight="1">
      <c r="B487" s="189"/>
      <c r="C487" s="103"/>
      <c r="D487" s="170"/>
      <c r="E487" s="155">
        <v>100</v>
      </c>
      <c r="F487" s="160" t="s">
        <v>437</v>
      </c>
      <c r="G487" s="141">
        <v>5660.9</v>
      </c>
    </row>
    <row r="488" spans="2:7" ht="30">
      <c r="B488" s="189"/>
      <c r="C488" s="103"/>
      <c r="D488" s="170"/>
      <c r="E488" s="155">
        <v>200</v>
      </c>
      <c r="F488" s="160" t="s">
        <v>257</v>
      </c>
      <c r="G488" s="141">
        <v>420</v>
      </c>
    </row>
    <row r="489" spans="2:7" ht="15">
      <c r="B489" s="189"/>
      <c r="C489" s="103"/>
      <c r="D489" s="170"/>
      <c r="E489" s="155">
        <v>800</v>
      </c>
      <c r="F489" s="156" t="s">
        <v>319</v>
      </c>
      <c r="G489" s="141">
        <v>0.3</v>
      </c>
    </row>
    <row r="490" spans="2:7" ht="30">
      <c r="B490" s="189"/>
      <c r="C490" s="103"/>
      <c r="D490" s="144" t="s">
        <v>892</v>
      </c>
      <c r="E490" s="156"/>
      <c r="F490" s="156" t="s">
        <v>893</v>
      </c>
      <c r="G490" s="141">
        <f>G491+G492</f>
        <v>148.7</v>
      </c>
    </row>
    <row r="491" spans="2:7" ht="75">
      <c r="B491" s="189"/>
      <c r="C491" s="103"/>
      <c r="D491" s="155"/>
      <c r="E491" s="159" t="s">
        <v>436</v>
      </c>
      <c r="F491" s="160" t="s">
        <v>437</v>
      </c>
      <c r="G491" s="141">
        <v>119</v>
      </c>
    </row>
    <row r="492" spans="2:7" ht="39.75" customHeight="1">
      <c r="B492" s="189"/>
      <c r="C492" s="103"/>
      <c r="D492" s="155"/>
      <c r="E492" s="159" t="s">
        <v>256</v>
      </c>
      <c r="F492" s="160" t="s">
        <v>257</v>
      </c>
      <c r="G492" s="141">
        <v>29.7</v>
      </c>
    </row>
    <row r="493" spans="2:7" ht="15">
      <c r="B493" s="189"/>
      <c r="C493" s="155" t="s">
        <v>685</v>
      </c>
      <c r="D493" s="155"/>
      <c r="E493" s="155"/>
      <c r="F493" s="156" t="s">
        <v>686</v>
      </c>
      <c r="G493" s="109">
        <f>G494</f>
        <v>800</v>
      </c>
    </row>
    <row r="494" spans="2:7" ht="60">
      <c r="B494" s="189"/>
      <c r="C494" s="155"/>
      <c r="D494" s="144" t="s">
        <v>444</v>
      </c>
      <c r="E494" s="145"/>
      <c r="F494" s="145" t="s">
        <v>684</v>
      </c>
      <c r="G494" s="109">
        <f>G495</f>
        <v>800</v>
      </c>
    </row>
    <row r="495" spans="2:7" ht="36.75" customHeight="1">
      <c r="B495" s="189"/>
      <c r="C495" s="155"/>
      <c r="D495" s="144" t="s">
        <v>446</v>
      </c>
      <c r="E495" s="151"/>
      <c r="F495" s="151" t="s">
        <v>447</v>
      </c>
      <c r="G495" s="109">
        <f>G496</f>
        <v>800</v>
      </c>
    </row>
    <row r="496" spans="2:7" ht="66.75" customHeight="1">
      <c r="B496" s="189"/>
      <c r="C496" s="155"/>
      <c r="D496" s="144" t="s">
        <v>448</v>
      </c>
      <c r="E496" s="152"/>
      <c r="F496" s="152" t="s">
        <v>449</v>
      </c>
      <c r="G496" s="109">
        <f>G497</f>
        <v>800</v>
      </c>
    </row>
    <row r="497" spans="2:7" ht="30">
      <c r="B497" s="189"/>
      <c r="C497" s="155"/>
      <c r="D497" s="144" t="s">
        <v>450</v>
      </c>
      <c r="E497" s="153"/>
      <c r="F497" s="153" t="s">
        <v>451</v>
      </c>
      <c r="G497" s="109">
        <f>G498</f>
        <v>800</v>
      </c>
    </row>
    <row r="498" spans="2:7" ht="15">
      <c r="B498" s="189"/>
      <c r="C498" s="155"/>
      <c r="D498" s="154"/>
      <c r="E498" s="155">
        <v>800</v>
      </c>
      <c r="F498" s="156" t="s">
        <v>319</v>
      </c>
      <c r="G498" s="109">
        <v>800</v>
      </c>
    </row>
    <row r="499" spans="2:7" ht="15">
      <c r="B499" s="189"/>
      <c r="C499" s="155" t="s">
        <v>616</v>
      </c>
      <c r="D499" s="155"/>
      <c r="E499" s="155"/>
      <c r="F499" s="156" t="s">
        <v>617</v>
      </c>
      <c r="G499" s="109">
        <f>G500</f>
        <v>11961.6</v>
      </c>
    </row>
    <row r="500" spans="2:7" ht="15">
      <c r="B500" s="189"/>
      <c r="C500" s="155"/>
      <c r="D500" s="159" t="s">
        <v>550</v>
      </c>
      <c r="E500" s="159"/>
      <c r="F500" s="153" t="s">
        <v>551</v>
      </c>
      <c r="G500" s="429">
        <f>G501</f>
        <v>11961.6</v>
      </c>
    </row>
    <row r="501" spans="2:7" ht="33.75" customHeight="1">
      <c r="B501" s="189"/>
      <c r="C501" s="155"/>
      <c r="D501" s="144" t="s">
        <v>583</v>
      </c>
      <c r="E501" s="179"/>
      <c r="F501" s="145" t="s">
        <v>584</v>
      </c>
      <c r="G501" s="429">
        <f>G502</f>
        <v>11961.6</v>
      </c>
    </row>
    <row r="502" spans="2:7" ht="66" customHeight="1">
      <c r="B502" s="189"/>
      <c r="C502" s="155"/>
      <c r="D502" s="144" t="s">
        <v>875</v>
      </c>
      <c r="E502" s="155"/>
      <c r="F502" s="306" t="s">
        <v>595</v>
      </c>
      <c r="G502" s="109">
        <f>G503</f>
        <v>11961.6</v>
      </c>
    </row>
    <row r="503" spans="2:7" ht="15">
      <c r="B503" s="189"/>
      <c r="C503" s="155"/>
      <c r="D503" s="139"/>
      <c r="E503" s="155">
        <v>800</v>
      </c>
      <c r="F503" s="156" t="s">
        <v>319</v>
      </c>
      <c r="G503" s="109">
        <v>11961.6</v>
      </c>
    </row>
    <row r="504" spans="2:7" ht="15">
      <c r="B504" s="189"/>
      <c r="C504" s="170" t="s">
        <v>657</v>
      </c>
      <c r="D504" s="193"/>
      <c r="E504" s="193"/>
      <c r="F504" s="310" t="s">
        <v>658</v>
      </c>
      <c r="G504" s="109">
        <f aca="true" t="shared" si="3" ref="G504:G509">G505</f>
        <v>1108.3</v>
      </c>
    </row>
    <row r="505" spans="2:7" ht="15">
      <c r="B505" s="189"/>
      <c r="C505" s="170" t="s">
        <v>666</v>
      </c>
      <c r="D505" s="196"/>
      <c r="E505" s="193"/>
      <c r="F505" s="297" t="s">
        <v>667</v>
      </c>
      <c r="G505" s="109">
        <f t="shared" si="3"/>
        <v>1108.3</v>
      </c>
    </row>
    <row r="506" spans="2:7" ht="60">
      <c r="B506" s="189"/>
      <c r="C506" s="155"/>
      <c r="D506" s="144" t="s">
        <v>338</v>
      </c>
      <c r="E506" s="170"/>
      <c r="F506" s="152" t="s">
        <v>109</v>
      </c>
      <c r="G506" s="109">
        <f t="shared" si="3"/>
        <v>1108.3</v>
      </c>
    </row>
    <row r="507" spans="2:7" ht="45">
      <c r="B507" s="189"/>
      <c r="C507" s="155"/>
      <c r="D507" s="144" t="s">
        <v>339</v>
      </c>
      <c r="E507" s="145"/>
      <c r="F507" s="145" t="s">
        <v>340</v>
      </c>
      <c r="G507" s="109">
        <f t="shared" si="3"/>
        <v>1108.3</v>
      </c>
    </row>
    <row r="508" spans="2:7" ht="45">
      <c r="B508" s="189"/>
      <c r="C508" s="155"/>
      <c r="D508" s="144" t="s">
        <v>347</v>
      </c>
      <c r="E508" s="172"/>
      <c r="F508" s="173" t="s">
        <v>348</v>
      </c>
      <c r="G508" s="109">
        <f t="shared" si="3"/>
        <v>1108.3</v>
      </c>
    </row>
    <row r="509" spans="2:7" ht="60">
      <c r="B509" s="189"/>
      <c r="C509" s="155"/>
      <c r="D509" s="144" t="s">
        <v>888</v>
      </c>
      <c r="E509" s="409"/>
      <c r="F509" s="409" t="s">
        <v>889</v>
      </c>
      <c r="G509" s="141">
        <f t="shared" si="3"/>
        <v>1108.3</v>
      </c>
    </row>
    <row r="510" spans="2:7" ht="15">
      <c r="B510" s="189"/>
      <c r="C510" s="155"/>
      <c r="D510" s="175"/>
      <c r="E510" s="158" t="s">
        <v>458</v>
      </c>
      <c r="F510" s="156" t="s">
        <v>459</v>
      </c>
      <c r="G510" s="141">
        <v>1108.3</v>
      </c>
    </row>
    <row r="511" spans="2:7" ht="48" customHeight="1">
      <c r="B511" s="189"/>
      <c r="C511" s="170">
        <v>1400</v>
      </c>
      <c r="D511" s="193"/>
      <c r="E511" s="170"/>
      <c r="F511" s="152" t="s">
        <v>687</v>
      </c>
      <c r="G511" s="141">
        <f>G512</f>
        <v>36418.1</v>
      </c>
    </row>
    <row r="512" spans="2:7" ht="45">
      <c r="B512" s="189"/>
      <c r="C512" s="155">
        <v>1401</v>
      </c>
      <c r="D512" s="157"/>
      <c r="E512" s="158"/>
      <c r="F512" s="156" t="s">
        <v>688</v>
      </c>
      <c r="G512" s="141">
        <f>G513</f>
        <v>36418.1</v>
      </c>
    </row>
    <row r="513" spans="2:7" ht="66" customHeight="1">
      <c r="B513" s="189"/>
      <c r="C513" s="170"/>
      <c r="D513" s="144" t="s">
        <v>444</v>
      </c>
      <c r="E513" s="145"/>
      <c r="F513" s="145" t="s">
        <v>689</v>
      </c>
      <c r="G513" s="141">
        <f>G514</f>
        <v>36418.1</v>
      </c>
    </row>
    <row r="514" spans="2:7" ht="34.5" customHeight="1">
      <c r="B514" s="189"/>
      <c r="C514" s="170"/>
      <c r="D514" s="144" t="s">
        <v>452</v>
      </c>
      <c r="E514" s="151"/>
      <c r="F514" s="145" t="s">
        <v>453</v>
      </c>
      <c r="G514" s="141">
        <f>G516</f>
        <v>36418.1</v>
      </c>
    </row>
    <row r="515" spans="2:7" ht="34.5" customHeight="1">
      <c r="B515" s="189"/>
      <c r="C515" s="170"/>
      <c r="D515" s="144" t="s">
        <v>454</v>
      </c>
      <c r="E515" s="145"/>
      <c r="F515" s="145" t="s">
        <v>455</v>
      </c>
      <c r="G515" s="109">
        <f>G516</f>
        <v>36418.1</v>
      </c>
    </row>
    <row r="516" spans="2:7" ht="47.25" customHeight="1">
      <c r="B516" s="189"/>
      <c r="C516" s="170"/>
      <c r="D516" s="144" t="s">
        <v>456</v>
      </c>
      <c r="E516" s="145"/>
      <c r="F516" s="145" t="s">
        <v>457</v>
      </c>
      <c r="G516" s="109">
        <f>G517</f>
        <v>36418.1</v>
      </c>
    </row>
    <row r="517" spans="2:7" ht="17.25" customHeight="1">
      <c r="B517" s="189"/>
      <c r="C517" s="170"/>
      <c r="D517" s="157"/>
      <c r="E517" s="158" t="s">
        <v>458</v>
      </c>
      <c r="F517" s="156" t="s">
        <v>459</v>
      </c>
      <c r="G517" s="109">
        <v>36418.1</v>
      </c>
    </row>
    <row r="518" spans="2:33" ht="20.25" customHeight="1">
      <c r="B518" s="200"/>
      <c r="C518" s="200"/>
      <c r="D518" s="201"/>
      <c r="E518" s="202"/>
      <c r="F518" s="203" t="s">
        <v>690</v>
      </c>
      <c r="G518" s="165">
        <f>G11+G34+G276+G466+G480+G27</f>
        <v>511434.72</v>
      </c>
      <c r="AE518" s="204" t="e">
        <f>AE11+#REF!+AE34+AE276+AE466+AE480</f>
        <v>#REF!</v>
      </c>
      <c r="AF518" s="205" t="s">
        <v>691</v>
      </c>
      <c r="AG518" s="166"/>
    </row>
    <row r="519" ht="16.5" customHeight="1"/>
    <row r="520" ht="18" customHeight="1" hidden="1">
      <c r="G520" s="168">
        <f>G518-'[1]6'!E375</f>
        <v>511434.72</v>
      </c>
    </row>
    <row r="521" ht="11.25" customHeight="1" hidden="1">
      <c r="G521" s="168">
        <f>G518-'[2]2.'!E488</f>
        <v>-29988.255000000005</v>
      </c>
    </row>
    <row r="522" ht="14.25" hidden="1">
      <c r="G522" s="168">
        <f>G518-'[1]6'!E375</f>
        <v>511434.72</v>
      </c>
    </row>
    <row r="523" ht="14.25" hidden="1">
      <c r="G523" s="168"/>
    </row>
    <row r="524" ht="14.25">
      <c r="G524" s="168"/>
    </row>
    <row r="525" ht="14.25">
      <c r="G525" s="168"/>
    </row>
    <row r="526" ht="14.25">
      <c r="G526" s="168"/>
    </row>
  </sheetData>
  <sheetProtection/>
  <mergeCells count="5">
    <mergeCell ref="F1:G1"/>
    <mergeCell ref="F2:G2"/>
    <mergeCell ref="F3:G3"/>
    <mergeCell ref="F4:G4"/>
    <mergeCell ref="B7:G7"/>
  </mergeCells>
  <printOptions/>
  <pageMargins left="0.35433070866141736" right="0.2362204724409449" top="0.35433070866141736" bottom="0.15748031496062992" header="0.31496062992125984" footer="0.196850393700787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I405"/>
  <sheetViews>
    <sheetView view="pageBreakPreview" zoomScaleSheetLayoutView="100" workbookViewId="0" topLeftCell="A1">
      <selection activeCell="F4" sqref="F4:H4"/>
    </sheetView>
  </sheetViews>
  <sheetFormatPr defaultColWidth="9.00390625" defaultRowHeight="12.75"/>
  <cols>
    <col min="1" max="1" width="4.125" style="0" customWidth="1"/>
    <col min="2" max="2" width="5.375" style="0" customWidth="1"/>
    <col min="4" max="4" width="13.75390625" style="2" customWidth="1"/>
    <col min="6" max="6" width="48.00390625" style="0" customWidth="1"/>
    <col min="7" max="7" width="12.875" style="169" customWidth="1"/>
    <col min="8" max="8" width="12.125" style="0" customWidth="1"/>
    <col min="9" max="9" width="13.25390625" style="0" customWidth="1"/>
  </cols>
  <sheetData>
    <row r="1" spans="6:8" ht="15">
      <c r="F1" s="454" t="s">
        <v>692</v>
      </c>
      <c r="G1" s="454"/>
      <c r="H1" s="452"/>
    </row>
    <row r="2" spans="6:8" ht="15">
      <c r="F2" s="454" t="s">
        <v>189</v>
      </c>
      <c r="G2" s="454"/>
      <c r="H2" s="452"/>
    </row>
    <row r="3" spans="6:8" ht="15">
      <c r="F3" s="454" t="s">
        <v>82</v>
      </c>
      <c r="G3" s="458"/>
      <c r="H3" s="452"/>
    </row>
    <row r="4" spans="6:8" ht="15">
      <c r="F4" s="454" t="s">
        <v>1061</v>
      </c>
      <c r="G4" s="454"/>
      <c r="H4" s="452"/>
    </row>
    <row r="5" ht="14.25">
      <c r="F5" s="3"/>
    </row>
    <row r="6" ht="14.25">
      <c r="F6" s="3"/>
    </row>
    <row r="7" spans="2:8" ht="16.5" customHeight="1">
      <c r="B7" s="457" t="s">
        <v>693</v>
      </c>
      <c r="C7" s="457"/>
      <c r="D7" s="457"/>
      <c r="E7" s="457"/>
      <c r="F7" s="457"/>
      <c r="G7" s="457"/>
      <c r="H7" s="452"/>
    </row>
    <row r="8" ht="15" customHeight="1"/>
    <row r="9" spans="2:8" ht="18.75" customHeight="1">
      <c r="B9" s="185" t="s">
        <v>609</v>
      </c>
      <c r="C9" s="139" t="s">
        <v>610</v>
      </c>
      <c r="D9" s="139" t="s">
        <v>191</v>
      </c>
      <c r="E9" s="139" t="s">
        <v>192</v>
      </c>
      <c r="F9" s="139" t="s">
        <v>193</v>
      </c>
      <c r="G9" s="144" t="s">
        <v>602</v>
      </c>
      <c r="H9" s="144" t="s">
        <v>603</v>
      </c>
    </row>
    <row r="10" spans="2:8" ht="12.75">
      <c r="B10" s="186">
        <v>1</v>
      </c>
      <c r="C10" s="186">
        <v>2</v>
      </c>
      <c r="D10" s="186">
        <v>3</v>
      </c>
      <c r="E10" s="186">
        <v>4</v>
      </c>
      <c r="F10" s="186">
        <v>5</v>
      </c>
      <c r="G10" s="186">
        <v>6</v>
      </c>
      <c r="H10" s="186">
        <v>7</v>
      </c>
    </row>
    <row r="11" spans="2:8" ht="37.5" customHeight="1">
      <c r="B11" s="308">
        <v>530</v>
      </c>
      <c r="C11" s="189"/>
      <c r="D11" s="190"/>
      <c r="E11" s="191"/>
      <c r="F11" s="425" t="s">
        <v>611</v>
      </c>
      <c r="G11" s="165">
        <f>G12</f>
        <v>1900.1</v>
      </c>
      <c r="H11" s="165">
        <f>H12</f>
        <v>1900.1</v>
      </c>
    </row>
    <row r="12" spans="2:8" ht="18.75" customHeight="1">
      <c r="B12" s="189"/>
      <c r="C12" s="170" t="s">
        <v>612</v>
      </c>
      <c r="D12" s="170"/>
      <c r="E12" s="193"/>
      <c r="F12" s="192" t="s">
        <v>613</v>
      </c>
      <c r="G12" s="141">
        <f>G13+G22</f>
        <v>1900.1</v>
      </c>
      <c r="H12" s="141">
        <f>H13+H22</f>
        <v>1900.1</v>
      </c>
    </row>
    <row r="13" spans="2:8" ht="60">
      <c r="B13" s="189"/>
      <c r="C13" s="193" t="s">
        <v>614</v>
      </c>
      <c r="D13" s="170"/>
      <c r="E13" s="193"/>
      <c r="F13" s="152" t="s">
        <v>615</v>
      </c>
      <c r="G13" s="141">
        <f>G14</f>
        <v>1550.1</v>
      </c>
      <c r="H13" s="141">
        <f>H14</f>
        <v>1550.1</v>
      </c>
    </row>
    <row r="14" spans="2:8" ht="20.25" customHeight="1">
      <c r="B14" s="189"/>
      <c r="C14" s="170"/>
      <c r="D14" s="159" t="s">
        <v>550</v>
      </c>
      <c r="E14" s="159"/>
      <c r="F14" s="177" t="s">
        <v>551</v>
      </c>
      <c r="G14" s="141">
        <f>G15</f>
        <v>1550.1</v>
      </c>
      <c r="H14" s="141">
        <f>H15</f>
        <v>1550.1</v>
      </c>
    </row>
    <row r="15" spans="2:8" ht="32.25" customHeight="1">
      <c r="B15" s="189"/>
      <c r="C15" s="170"/>
      <c r="D15" s="144" t="s">
        <v>552</v>
      </c>
      <c r="E15" s="10"/>
      <c r="F15" s="145" t="s">
        <v>553</v>
      </c>
      <c r="G15" s="141">
        <f>G16+G18</f>
        <v>1550.1</v>
      </c>
      <c r="H15" s="141">
        <f>H16+H18</f>
        <v>1550.1</v>
      </c>
    </row>
    <row r="16" spans="2:8" ht="33" customHeight="1">
      <c r="B16" s="189"/>
      <c r="C16" s="170"/>
      <c r="D16" s="144" t="s">
        <v>558</v>
      </c>
      <c r="E16" s="10"/>
      <c r="F16" s="145" t="s">
        <v>559</v>
      </c>
      <c r="G16" s="141">
        <f>G17</f>
        <v>158</v>
      </c>
      <c r="H16" s="141">
        <f>H17</f>
        <v>158</v>
      </c>
    </row>
    <row r="17" spans="2:8" ht="77.25" customHeight="1">
      <c r="B17" s="189"/>
      <c r="C17" s="170"/>
      <c r="D17" s="144"/>
      <c r="E17" s="159" t="s">
        <v>436</v>
      </c>
      <c r="F17" s="160" t="s">
        <v>437</v>
      </c>
      <c r="G17" s="421">
        <v>158</v>
      </c>
      <c r="H17" s="421">
        <v>158</v>
      </c>
    </row>
    <row r="18" spans="2:8" ht="30.75" customHeight="1">
      <c r="B18" s="189"/>
      <c r="C18" s="170"/>
      <c r="D18" s="144" t="s">
        <v>562</v>
      </c>
      <c r="E18" s="179"/>
      <c r="F18" s="145" t="s">
        <v>465</v>
      </c>
      <c r="G18" s="141">
        <f>G19+G21+G20</f>
        <v>1392.1</v>
      </c>
      <c r="H18" s="141">
        <f>H19+H21+H20</f>
        <v>1392.1</v>
      </c>
    </row>
    <row r="19" spans="2:9" ht="78" customHeight="1">
      <c r="B19" s="189"/>
      <c r="C19" s="170"/>
      <c r="D19" s="155"/>
      <c r="E19" s="159" t="s">
        <v>436</v>
      </c>
      <c r="F19" s="160" t="s">
        <v>437</v>
      </c>
      <c r="G19" s="209">
        <v>1141.5</v>
      </c>
      <c r="H19" s="209">
        <v>1141.5</v>
      </c>
      <c r="I19" s="187"/>
    </row>
    <row r="20" spans="2:9" ht="30.75" customHeight="1">
      <c r="B20" s="189"/>
      <c r="C20" s="170"/>
      <c r="D20" s="155"/>
      <c r="E20" s="159" t="s">
        <v>256</v>
      </c>
      <c r="F20" s="160" t="s">
        <v>257</v>
      </c>
      <c r="G20" s="141">
        <v>250</v>
      </c>
      <c r="H20" s="141">
        <v>250</v>
      </c>
      <c r="I20" s="187"/>
    </row>
    <row r="21" spans="2:9" ht="17.25" customHeight="1">
      <c r="B21" s="189"/>
      <c r="C21" s="170"/>
      <c r="D21" s="170"/>
      <c r="E21" s="155">
        <v>800</v>
      </c>
      <c r="F21" s="156" t="s">
        <v>319</v>
      </c>
      <c r="G21" s="141">
        <v>0.6</v>
      </c>
      <c r="H21" s="141">
        <v>0.6</v>
      </c>
      <c r="I21" s="187"/>
    </row>
    <row r="22" spans="2:8" ht="18.75" customHeight="1">
      <c r="B22" s="189"/>
      <c r="C22" s="155" t="s">
        <v>616</v>
      </c>
      <c r="D22" s="155"/>
      <c r="E22" s="155"/>
      <c r="F22" s="156" t="s">
        <v>617</v>
      </c>
      <c r="G22" s="141">
        <f aca="true" t="shared" si="0" ref="G22:H25">G23</f>
        <v>350</v>
      </c>
      <c r="H22" s="141">
        <f t="shared" si="0"/>
        <v>350</v>
      </c>
    </row>
    <row r="23" spans="2:8" ht="15">
      <c r="B23" s="189"/>
      <c r="C23" s="189"/>
      <c r="D23" s="159" t="s">
        <v>550</v>
      </c>
      <c r="E23" s="159"/>
      <c r="F23" s="177" t="s">
        <v>551</v>
      </c>
      <c r="G23" s="141">
        <f t="shared" si="0"/>
        <v>350</v>
      </c>
      <c r="H23" s="141">
        <f t="shared" si="0"/>
        <v>350</v>
      </c>
    </row>
    <row r="24" spans="2:8" ht="33.75" customHeight="1">
      <c r="B24" s="189"/>
      <c r="C24" s="189"/>
      <c r="D24" s="144" t="s">
        <v>583</v>
      </c>
      <c r="E24" s="179"/>
      <c r="F24" s="145" t="s">
        <v>584</v>
      </c>
      <c r="G24" s="141">
        <f t="shared" si="0"/>
        <v>350</v>
      </c>
      <c r="H24" s="141">
        <f t="shared" si="0"/>
        <v>350</v>
      </c>
    </row>
    <row r="25" spans="2:8" ht="26.25" customHeight="1">
      <c r="B25" s="189"/>
      <c r="C25" s="189"/>
      <c r="D25" s="144" t="s">
        <v>591</v>
      </c>
      <c r="E25" s="158"/>
      <c r="F25" s="145" t="s">
        <v>592</v>
      </c>
      <c r="G25" s="141">
        <f t="shared" si="0"/>
        <v>350</v>
      </c>
      <c r="H25" s="141">
        <f t="shared" si="0"/>
        <v>350</v>
      </c>
    </row>
    <row r="26" spans="2:8" ht="35.25" customHeight="1">
      <c r="B26" s="189"/>
      <c r="C26" s="189"/>
      <c r="D26" s="139"/>
      <c r="E26" s="159" t="s">
        <v>256</v>
      </c>
      <c r="F26" s="160" t="s">
        <v>257</v>
      </c>
      <c r="G26" s="141">
        <v>350</v>
      </c>
      <c r="H26" s="141">
        <v>350</v>
      </c>
    </row>
    <row r="27" spans="2:8" ht="48" customHeight="1">
      <c r="B27" s="188">
        <v>574</v>
      </c>
      <c r="C27" s="189"/>
      <c r="D27" s="190"/>
      <c r="E27" s="191"/>
      <c r="F27" s="427" t="s">
        <v>618</v>
      </c>
      <c r="G27" s="165">
        <f>G51+G154+G192+G28+G131+G40</f>
        <v>360386.51</v>
      </c>
      <c r="H27" s="165">
        <f>H51+H154+H192+H28+H131+H40</f>
        <v>356763.71</v>
      </c>
    </row>
    <row r="28" spans="2:8" ht="15.75" customHeight="1">
      <c r="B28" s="188"/>
      <c r="C28" s="170" t="s">
        <v>612</v>
      </c>
      <c r="D28" s="170"/>
      <c r="E28" s="170"/>
      <c r="F28" s="192" t="s">
        <v>613</v>
      </c>
      <c r="G28" s="109">
        <f aca="true" t="shared" si="1" ref="G28:H30">G29</f>
        <v>171</v>
      </c>
      <c r="H28" s="109">
        <f t="shared" si="1"/>
        <v>171</v>
      </c>
    </row>
    <row r="29" spans="2:8" ht="18.75" customHeight="1">
      <c r="B29" s="188"/>
      <c r="C29" s="155" t="s">
        <v>616</v>
      </c>
      <c r="D29" s="155"/>
      <c r="E29" s="155"/>
      <c r="F29" s="156" t="s">
        <v>617</v>
      </c>
      <c r="G29" s="109">
        <f t="shared" si="1"/>
        <v>171</v>
      </c>
      <c r="H29" s="109">
        <f t="shared" si="1"/>
        <v>171</v>
      </c>
    </row>
    <row r="30" spans="2:8" ht="48.75" customHeight="1">
      <c r="B30" s="188"/>
      <c r="C30" s="189"/>
      <c r="D30" s="144" t="s">
        <v>297</v>
      </c>
      <c r="E30" s="406"/>
      <c r="F30" s="406" t="s">
        <v>619</v>
      </c>
      <c r="G30" s="109">
        <f t="shared" si="1"/>
        <v>171</v>
      </c>
      <c r="H30" s="109">
        <f t="shared" si="1"/>
        <v>171</v>
      </c>
    </row>
    <row r="31" spans="2:8" ht="63" customHeight="1">
      <c r="B31" s="188"/>
      <c r="C31" s="189"/>
      <c r="D31" s="144" t="s">
        <v>299</v>
      </c>
      <c r="E31" s="406"/>
      <c r="F31" s="402" t="s">
        <v>300</v>
      </c>
      <c r="G31" s="141">
        <f>G32+G35</f>
        <v>171</v>
      </c>
      <c r="H31" s="141">
        <f>H32+H35</f>
        <v>171</v>
      </c>
    </row>
    <row r="32" spans="2:8" ht="55.5" customHeight="1">
      <c r="B32" s="188"/>
      <c r="C32" s="189"/>
      <c r="D32" s="144" t="s">
        <v>301</v>
      </c>
      <c r="E32" s="145"/>
      <c r="F32" s="145" t="s">
        <v>302</v>
      </c>
      <c r="G32" s="141">
        <f>G33</f>
        <v>66</v>
      </c>
      <c r="H32" s="141">
        <f>H33</f>
        <v>66</v>
      </c>
    </row>
    <row r="33" spans="2:8" ht="30" customHeight="1">
      <c r="B33" s="188"/>
      <c r="C33" s="189"/>
      <c r="D33" s="144" t="s">
        <v>303</v>
      </c>
      <c r="E33" s="151"/>
      <c r="F33" s="151" t="s">
        <v>304</v>
      </c>
      <c r="G33" s="141">
        <f>G34</f>
        <v>66</v>
      </c>
      <c r="H33" s="141">
        <f>H34</f>
        <v>66</v>
      </c>
    </row>
    <row r="34" spans="2:8" ht="46.5" customHeight="1">
      <c r="B34" s="188"/>
      <c r="C34" s="189"/>
      <c r="D34" s="179"/>
      <c r="E34" s="148" t="s">
        <v>202</v>
      </c>
      <c r="F34" s="149" t="s">
        <v>203</v>
      </c>
      <c r="G34" s="141">
        <v>66</v>
      </c>
      <c r="H34" s="141">
        <v>66</v>
      </c>
    </row>
    <row r="35" spans="2:8" ht="53.25" customHeight="1">
      <c r="B35" s="188"/>
      <c r="C35" s="189"/>
      <c r="D35" s="144" t="s">
        <v>305</v>
      </c>
      <c r="E35" s="145"/>
      <c r="F35" s="145" t="s">
        <v>306</v>
      </c>
      <c r="G35" s="141">
        <f>G36+G38</f>
        <v>105</v>
      </c>
      <c r="H35" s="141">
        <f>H36+H38</f>
        <v>105</v>
      </c>
    </row>
    <row r="36" spans="2:8" ht="32.25" customHeight="1">
      <c r="B36" s="188"/>
      <c r="C36" s="189"/>
      <c r="D36" s="144" t="s">
        <v>307</v>
      </c>
      <c r="E36" s="151"/>
      <c r="F36" s="151" t="s">
        <v>308</v>
      </c>
      <c r="G36" s="141">
        <f>G37</f>
        <v>65</v>
      </c>
      <c r="H36" s="141">
        <f>H37</f>
        <v>65</v>
      </c>
    </row>
    <row r="37" spans="2:8" ht="49.5" customHeight="1">
      <c r="B37" s="188"/>
      <c r="C37" s="189"/>
      <c r="D37" s="179"/>
      <c r="E37" s="148" t="s">
        <v>202</v>
      </c>
      <c r="F37" s="149" t="s">
        <v>203</v>
      </c>
      <c r="G37" s="141">
        <v>65</v>
      </c>
      <c r="H37" s="141">
        <v>65</v>
      </c>
    </row>
    <row r="38" spans="2:8" ht="63" customHeight="1">
      <c r="B38" s="188"/>
      <c r="C38" s="189"/>
      <c r="D38" s="144" t="s">
        <v>309</v>
      </c>
      <c r="E38" s="151"/>
      <c r="F38" s="151" t="s">
        <v>310</v>
      </c>
      <c r="G38" s="141">
        <f>G39</f>
        <v>40</v>
      </c>
      <c r="H38" s="141">
        <f>H39</f>
        <v>40</v>
      </c>
    </row>
    <row r="39" spans="2:8" ht="46.5" customHeight="1">
      <c r="B39" s="188"/>
      <c r="C39" s="189"/>
      <c r="D39" s="179"/>
      <c r="E39" s="148" t="s">
        <v>202</v>
      </c>
      <c r="F39" s="149" t="s">
        <v>203</v>
      </c>
      <c r="G39" s="141">
        <v>40</v>
      </c>
      <c r="H39" s="141">
        <v>40</v>
      </c>
    </row>
    <row r="40" spans="2:8" ht="19.5" customHeight="1">
      <c r="B40" s="188"/>
      <c r="C40" s="170" t="s">
        <v>620</v>
      </c>
      <c r="D40" s="170"/>
      <c r="E40" s="193"/>
      <c r="F40" s="194" t="s">
        <v>621</v>
      </c>
      <c r="G40" s="141">
        <f aca="true" t="shared" si="2" ref="G40:H43">G41</f>
        <v>30</v>
      </c>
      <c r="H40" s="141">
        <f t="shared" si="2"/>
        <v>30</v>
      </c>
    </row>
    <row r="41" spans="2:8" ht="33" customHeight="1">
      <c r="B41" s="188"/>
      <c r="C41" s="155" t="s">
        <v>622</v>
      </c>
      <c r="D41" s="143"/>
      <c r="E41" s="175"/>
      <c r="F41" s="156" t="s">
        <v>623</v>
      </c>
      <c r="G41" s="141">
        <f t="shared" si="2"/>
        <v>30</v>
      </c>
      <c r="H41" s="141">
        <f t="shared" si="2"/>
        <v>30</v>
      </c>
    </row>
    <row r="42" spans="2:8" ht="48" customHeight="1">
      <c r="B42" s="188"/>
      <c r="C42" s="155"/>
      <c r="D42" s="144" t="s">
        <v>338</v>
      </c>
      <c r="E42" s="170"/>
      <c r="F42" s="152" t="s">
        <v>109</v>
      </c>
      <c r="G42" s="141">
        <f t="shared" si="2"/>
        <v>30</v>
      </c>
      <c r="H42" s="141">
        <f t="shared" si="2"/>
        <v>30</v>
      </c>
    </row>
    <row r="43" spans="2:8" ht="23.25" customHeight="1">
      <c r="B43" s="188"/>
      <c r="C43" s="155"/>
      <c r="D43" s="144" t="s">
        <v>367</v>
      </c>
      <c r="E43" s="155"/>
      <c r="F43" s="145" t="s">
        <v>368</v>
      </c>
      <c r="G43" s="141">
        <f t="shared" si="2"/>
        <v>30</v>
      </c>
      <c r="H43" s="141">
        <f t="shared" si="2"/>
        <v>30</v>
      </c>
    </row>
    <row r="44" spans="2:8" ht="32.25" customHeight="1">
      <c r="B44" s="188"/>
      <c r="C44" s="155"/>
      <c r="D44" s="147" t="s">
        <v>373</v>
      </c>
      <c r="E44" s="176"/>
      <c r="F44" s="171" t="s">
        <v>374</v>
      </c>
      <c r="G44" s="141">
        <f>G47+G49+G45</f>
        <v>30</v>
      </c>
      <c r="H44" s="141">
        <f>H47+H49+H45</f>
        <v>30</v>
      </c>
    </row>
    <row r="45" spans="2:8" ht="32.25" customHeight="1">
      <c r="B45" s="188"/>
      <c r="C45" s="155"/>
      <c r="D45" s="144" t="s">
        <v>375</v>
      </c>
      <c r="E45" s="412"/>
      <c r="F45" s="303" t="s">
        <v>376</v>
      </c>
      <c r="G45" s="141">
        <f>G46</f>
        <v>3</v>
      </c>
      <c r="H45" s="141">
        <f>H46</f>
        <v>3</v>
      </c>
    </row>
    <row r="46" spans="2:8" ht="32.25" customHeight="1">
      <c r="B46" s="188"/>
      <c r="C46" s="155"/>
      <c r="D46" s="143"/>
      <c r="E46" s="159" t="s">
        <v>256</v>
      </c>
      <c r="F46" s="160" t="s">
        <v>257</v>
      </c>
      <c r="G46" s="141">
        <v>3</v>
      </c>
      <c r="H46" s="141">
        <v>3</v>
      </c>
    </row>
    <row r="47" spans="2:8" ht="62.25" customHeight="1">
      <c r="B47" s="188"/>
      <c r="C47" s="155"/>
      <c r="D47" s="144" t="s">
        <v>377</v>
      </c>
      <c r="E47" s="173"/>
      <c r="F47" s="173" t="s">
        <v>378</v>
      </c>
      <c r="G47" s="141">
        <f>G48</f>
        <v>22</v>
      </c>
      <c r="H47" s="141">
        <f>H48</f>
        <v>22</v>
      </c>
    </row>
    <row r="48" spans="2:8" ht="48.75" customHeight="1">
      <c r="B48" s="188"/>
      <c r="C48" s="155"/>
      <c r="D48" s="143"/>
      <c r="E48" s="148" t="s">
        <v>202</v>
      </c>
      <c r="F48" s="149" t="s">
        <v>203</v>
      </c>
      <c r="G48" s="141">
        <v>22</v>
      </c>
      <c r="H48" s="141">
        <v>22</v>
      </c>
    </row>
    <row r="49" spans="2:8" ht="51" customHeight="1">
      <c r="B49" s="188"/>
      <c r="C49" s="155"/>
      <c r="D49" s="144" t="s">
        <v>379</v>
      </c>
      <c r="E49" s="173"/>
      <c r="F49" s="173" t="s">
        <v>380</v>
      </c>
      <c r="G49" s="109">
        <f>G50</f>
        <v>5</v>
      </c>
      <c r="H49" s="109">
        <f>H50</f>
        <v>5</v>
      </c>
    </row>
    <row r="50" spans="2:8" ht="50.25" customHeight="1">
      <c r="B50" s="188"/>
      <c r="C50" s="155"/>
      <c r="D50" s="143"/>
      <c r="E50" s="148" t="s">
        <v>202</v>
      </c>
      <c r="F50" s="149" t="s">
        <v>203</v>
      </c>
      <c r="G50" s="109">
        <v>5</v>
      </c>
      <c r="H50" s="109">
        <v>5</v>
      </c>
    </row>
    <row r="51" spans="2:8" ht="15">
      <c r="B51" s="189"/>
      <c r="C51" s="170" t="s">
        <v>624</v>
      </c>
      <c r="D51" s="170"/>
      <c r="E51" s="193"/>
      <c r="F51" s="194" t="s">
        <v>625</v>
      </c>
      <c r="G51" s="141">
        <f>G52+G65+G83+G108+G77</f>
        <v>316778.81</v>
      </c>
      <c r="H51" s="141">
        <f>H52+H65+H83+H108+H77</f>
        <v>312393.11</v>
      </c>
    </row>
    <row r="52" spans="2:8" ht="15">
      <c r="B52" s="189"/>
      <c r="C52" s="170" t="s">
        <v>626</v>
      </c>
      <c r="D52" s="195"/>
      <c r="E52" s="196"/>
      <c r="F52" s="152" t="s">
        <v>627</v>
      </c>
      <c r="G52" s="141">
        <f>G53</f>
        <v>104696.59999999999</v>
      </c>
      <c r="H52" s="141">
        <f>H53</f>
        <v>103132.90000000001</v>
      </c>
    </row>
    <row r="53" spans="2:9" ht="19.5" customHeight="1">
      <c r="B53" s="189"/>
      <c r="C53" s="170"/>
      <c r="D53" s="144" t="s">
        <v>381</v>
      </c>
      <c r="E53" s="145"/>
      <c r="F53" s="145" t="s">
        <v>382</v>
      </c>
      <c r="G53" s="141">
        <f>G54+G61</f>
        <v>104696.59999999999</v>
      </c>
      <c r="H53" s="141">
        <f>H54+H61</f>
        <v>103132.90000000001</v>
      </c>
      <c r="I53" s="187"/>
    </row>
    <row r="54" spans="2:8" ht="35.25" customHeight="1">
      <c r="B54" s="189"/>
      <c r="C54" s="170"/>
      <c r="D54" s="144" t="s">
        <v>383</v>
      </c>
      <c r="E54" s="145"/>
      <c r="F54" s="145" t="s">
        <v>384</v>
      </c>
      <c r="G54" s="141">
        <f>G55+G58</f>
        <v>100113.79999999999</v>
      </c>
      <c r="H54" s="141">
        <f>H55+H58</f>
        <v>98550.1</v>
      </c>
    </row>
    <row r="55" spans="2:8" ht="64.5" customHeight="1">
      <c r="B55" s="189"/>
      <c r="C55" s="170"/>
      <c r="D55" s="144" t="s">
        <v>385</v>
      </c>
      <c r="E55" s="145"/>
      <c r="F55" s="145" t="s">
        <v>386</v>
      </c>
      <c r="G55" s="141">
        <f>G56</f>
        <v>31172.6</v>
      </c>
      <c r="H55" s="141">
        <f>H56</f>
        <v>30141</v>
      </c>
    </row>
    <row r="56" spans="2:8" ht="48.75" customHeight="1">
      <c r="B56" s="189"/>
      <c r="C56" s="170"/>
      <c r="D56" s="144" t="s">
        <v>387</v>
      </c>
      <c r="E56" s="146"/>
      <c r="F56" s="146" t="s">
        <v>201</v>
      </c>
      <c r="G56" s="109">
        <f>G57</f>
        <v>31172.6</v>
      </c>
      <c r="H56" s="109">
        <f>H57</f>
        <v>30141</v>
      </c>
    </row>
    <row r="57" spans="2:8" ht="45" customHeight="1">
      <c r="B57" s="189"/>
      <c r="C57" s="170"/>
      <c r="D57" s="144"/>
      <c r="E57" s="148" t="s">
        <v>202</v>
      </c>
      <c r="F57" s="149" t="s">
        <v>203</v>
      </c>
      <c r="G57" s="109">
        <v>31172.6</v>
      </c>
      <c r="H57" s="109">
        <v>30141</v>
      </c>
    </row>
    <row r="58" spans="2:8" ht="49.5" customHeight="1">
      <c r="B58" s="189"/>
      <c r="C58" s="170" t="s">
        <v>130</v>
      </c>
      <c r="D58" s="414" t="s">
        <v>392</v>
      </c>
      <c r="E58" s="415"/>
      <c r="F58" s="207" t="s">
        <v>393</v>
      </c>
      <c r="G58" s="109">
        <f>G59</f>
        <v>68941.2</v>
      </c>
      <c r="H58" s="109">
        <f>H59</f>
        <v>68409.1</v>
      </c>
    </row>
    <row r="59" spans="2:8" ht="51" customHeight="1">
      <c r="B59" s="189"/>
      <c r="C59" s="170"/>
      <c r="D59" s="144" t="s">
        <v>394</v>
      </c>
      <c r="E59" s="144"/>
      <c r="F59" s="407" t="s">
        <v>395</v>
      </c>
      <c r="G59" s="109">
        <f>G60</f>
        <v>68941.2</v>
      </c>
      <c r="H59" s="109">
        <f>H60</f>
        <v>68409.1</v>
      </c>
    </row>
    <row r="60" spans="2:8" ht="49.5" customHeight="1">
      <c r="B60" s="189"/>
      <c r="C60" s="170"/>
      <c r="D60" s="195"/>
      <c r="E60" s="148" t="s">
        <v>202</v>
      </c>
      <c r="F60" s="149" t="s">
        <v>203</v>
      </c>
      <c r="G60" s="109">
        <v>68941.2</v>
      </c>
      <c r="H60" s="109">
        <v>68409.1</v>
      </c>
    </row>
    <row r="61" spans="2:8" ht="51.75" customHeight="1">
      <c r="B61" s="189"/>
      <c r="C61" s="170"/>
      <c r="D61" s="144" t="s">
        <v>398</v>
      </c>
      <c r="E61" s="145"/>
      <c r="F61" s="145" t="s">
        <v>399</v>
      </c>
      <c r="G61" s="109">
        <f aca="true" t="shared" si="3" ref="G61:H63">G62</f>
        <v>4582.8</v>
      </c>
      <c r="H61" s="109">
        <f t="shared" si="3"/>
        <v>4582.8</v>
      </c>
    </row>
    <row r="62" spans="2:8" ht="108" customHeight="1">
      <c r="B62" s="189"/>
      <c r="C62" s="170"/>
      <c r="D62" s="144" t="s">
        <v>400</v>
      </c>
      <c r="E62" s="407"/>
      <c r="F62" s="407" t="s">
        <v>401</v>
      </c>
      <c r="G62" s="109">
        <f t="shared" si="3"/>
        <v>4582.8</v>
      </c>
      <c r="H62" s="109">
        <f t="shared" si="3"/>
        <v>4582.8</v>
      </c>
    </row>
    <row r="63" spans="2:8" ht="48" customHeight="1">
      <c r="B63" s="189"/>
      <c r="C63" s="170"/>
      <c r="D63" s="144" t="s">
        <v>402</v>
      </c>
      <c r="E63" s="146"/>
      <c r="F63" s="146" t="s">
        <v>201</v>
      </c>
      <c r="G63" s="109">
        <f t="shared" si="3"/>
        <v>4582.8</v>
      </c>
      <c r="H63" s="109">
        <f t="shared" si="3"/>
        <v>4582.8</v>
      </c>
    </row>
    <row r="64" spans="2:8" ht="48" customHeight="1">
      <c r="B64" s="189"/>
      <c r="C64" s="170"/>
      <c r="D64" s="195"/>
      <c r="E64" s="148" t="s">
        <v>202</v>
      </c>
      <c r="F64" s="149" t="s">
        <v>203</v>
      </c>
      <c r="G64" s="109">
        <v>4582.8</v>
      </c>
      <c r="H64" s="109">
        <v>4582.8</v>
      </c>
    </row>
    <row r="65" spans="2:8" ht="19.5" customHeight="1">
      <c r="B65" s="189"/>
      <c r="C65" s="170" t="s">
        <v>628</v>
      </c>
      <c r="D65" s="193"/>
      <c r="E65" s="193"/>
      <c r="F65" s="152" t="s">
        <v>629</v>
      </c>
      <c r="G65" s="141">
        <f>G66</f>
        <v>181005.50999999998</v>
      </c>
      <c r="H65" s="141">
        <f>H66</f>
        <v>178177.41</v>
      </c>
    </row>
    <row r="66" spans="2:8" ht="26.25" customHeight="1">
      <c r="B66" s="189"/>
      <c r="C66" s="170"/>
      <c r="D66" s="144" t="s">
        <v>381</v>
      </c>
      <c r="E66" s="145"/>
      <c r="F66" s="145" t="s">
        <v>382</v>
      </c>
      <c r="G66" s="141">
        <f>G67</f>
        <v>181005.50999999998</v>
      </c>
      <c r="H66" s="141">
        <f>H67</f>
        <v>178177.41</v>
      </c>
    </row>
    <row r="67" spans="2:8" ht="50.25" customHeight="1">
      <c r="B67" s="189"/>
      <c r="C67" s="170"/>
      <c r="D67" s="144" t="s">
        <v>398</v>
      </c>
      <c r="E67" s="145"/>
      <c r="F67" s="145" t="s">
        <v>399</v>
      </c>
      <c r="G67" s="141">
        <f>G68+G71+G74</f>
        <v>181005.50999999998</v>
      </c>
      <c r="H67" s="141">
        <f>H68+H71+H74</f>
        <v>178177.41</v>
      </c>
    </row>
    <row r="68" spans="2:8" ht="105">
      <c r="B68" s="189"/>
      <c r="C68" s="170"/>
      <c r="D68" s="144" t="s">
        <v>400</v>
      </c>
      <c r="E68" s="407"/>
      <c r="F68" s="407" t="s">
        <v>401</v>
      </c>
      <c r="G68" s="141">
        <f>G69</f>
        <v>37654.31</v>
      </c>
      <c r="H68" s="141">
        <f>H69</f>
        <v>36254.31</v>
      </c>
    </row>
    <row r="69" spans="2:8" ht="51" customHeight="1">
      <c r="B69" s="189"/>
      <c r="C69" s="170"/>
      <c r="D69" s="144" t="s">
        <v>402</v>
      </c>
      <c r="E69" s="146"/>
      <c r="F69" s="146" t="s">
        <v>201</v>
      </c>
      <c r="G69" s="109">
        <f>G70</f>
        <v>37654.31</v>
      </c>
      <c r="H69" s="109">
        <f>H70</f>
        <v>36254.31</v>
      </c>
    </row>
    <row r="70" spans="2:8" ht="45.75" customHeight="1">
      <c r="B70" s="189"/>
      <c r="C70" s="170"/>
      <c r="D70" s="144"/>
      <c r="E70" s="148" t="s">
        <v>202</v>
      </c>
      <c r="F70" s="149" t="s">
        <v>203</v>
      </c>
      <c r="G70" s="109">
        <v>37654.31</v>
      </c>
      <c r="H70" s="109">
        <v>36254.31</v>
      </c>
    </row>
    <row r="71" spans="2:8" ht="49.5" customHeight="1">
      <c r="B71" s="189"/>
      <c r="C71" s="170"/>
      <c r="D71" s="144" t="s">
        <v>409</v>
      </c>
      <c r="E71" s="147"/>
      <c r="F71" s="207" t="s">
        <v>393</v>
      </c>
      <c r="G71" s="109">
        <f>G72</f>
        <v>138273.8</v>
      </c>
      <c r="H71" s="109">
        <f>H72</f>
        <v>136845.7</v>
      </c>
    </row>
    <row r="72" spans="2:8" ht="51.75" customHeight="1">
      <c r="B72" s="189"/>
      <c r="C72" s="170"/>
      <c r="D72" s="144" t="s">
        <v>410</v>
      </c>
      <c r="E72" s="147"/>
      <c r="F72" s="407" t="s">
        <v>395</v>
      </c>
      <c r="G72" s="109">
        <f>G73</f>
        <v>138273.8</v>
      </c>
      <c r="H72" s="109">
        <f>H73</f>
        <v>136845.7</v>
      </c>
    </row>
    <row r="73" spans="2:8" ht="48" customHeight="1">
      <c r="B73" s="189"/>
      <c r="C73" s="170"/>
      <c r="D73" s="193"/>
      <c r="E73" s="148" t="s">
        <v>202</v>
      </c>
      <c r="F73" s="149" t="s">
        <v>203</v>
      </c>
      <c r="G73" s="109">
        <v>138273.8</v>
      </c>
      <c r="H73" s="109">
        <v>136845.7</v>
      </c>
    </row>
    <row r="74" spans="2:8" ht="229.5" customHeight="1">
      <c r="B74" s="189"/>
      <c r="C74" s="170"/>
      <c r="D74" s="144" t="s">
        <v>411</v>
      </c>
      <c r="E74" s="147"/>
      <c r="F74" s="208" t="s">
        <v>412</v>
      </c>
      <c r="G74" s="109">
        <f>G75</f>
        <v>5077.4</v>
      </c>
      <c r="H74" s="109">
        <f>H75</f>
        <v>5077.4</v>
      </c>
    </row>
    <row r="75" spans="2:8" ht="216" customHeight="1">
      <c r="B75" s="189"/>
      <c r="C75" s="155"/>
      <c r="D75" s="144" t="s">
        <v>413</v>
      </c>
      <c r="E75" s="147"/>
      <c r="F75" s="153" t="s">
        <v>414</v>
      </c>
      <c r="G75" s="109">
        <f>G76</f>
        <v>5077.4</v>
      </c>
      <c r="H75" s="109">
        <f>H76</f>
        <v>5077.4</v>
      </c>
    </row>
    <row r="76" spans="2:8" ht="45.75" customHeight="1">
      <c r="B76" s="189"/>
      <c r="C76" s="170"/>
      <c r="D76" s="193"/>
      <c r="E76" s="148" t="s">
        <v>202</v>
      </c>
      <c r="F76" s="149" t="s">
        <v>203</v>
      </c>
      <c r="G76" s="109">
        <v>5077.4</v>
      </c>
      <c r="H76" s="109">
        <v>5077.4</v>
      </c>
    </row>
    <row r="77" spans="2:8" ht="23.25" customHeight="1">
      <c r="B77" s="189"/>
      <c r="C77" s="170" t="s">
        <v>632</v>
      </c>
      <c r="D77" s="193"/>
      <c r="E77" s="193"/>
      <c r="F77" s="152" t="s">
        <v>633</v>
      </c>
      <c r="G77" s="109">
        <f aca="true" t="shared" si="4" ref="G77:H81">G78</f>
        <v>19301.4</v>
      </c>
      <c r="H77" s="109">
        <f t="shared" si="4"/>
        <v>19301.4</v>
      </c>
    </row>
    <row r="78" spans="2:8" ht="25.5" customHeight="1">
      <c r="B78" s="189"/>
      <c r="C78" s="195"/>
      <c r="D78" s="144" t="s">
        <v>381</v>
      </c>
      <c r="E78" s="145"/>
      <c r="F78" s="145" t="s">
        <v>382</v>
      </c>
      <c r="G78" s="109">
        <f t="shared" si="4"/>
        <v>19301.4</v>
      </c>
      <c r="H78" s="109">
        <f t="shared" si="4"/>
        <v>19301.4</v>
      </c>
    </row>
    <row r="79" spans="2:8" ht="50.25" customHeight="1">
      <c r="B79" s="189"/>
      <c r="C79" s="195"/>
      <c r="D79" s="144" t="s">
        <v>415</v>
      </c>
      <c r="E79" s="145"/>
      <c r="F79" s="145" t="s">
        <v>416</v>
      </c>
      <c r="G79" s="109">
        <f t="shared" si="4"/>
        <v>19301.4</v>
      </c>
      <c r="H79" s="109">
        <f t="shared" si="4"/>
        <v>19301.4</v>
      </c>
    </row>
    <row r="80" spans="2:8" ht="52.5" customHeight="1">
      <c r="B80" s="189"/>
      <c r="C80" s="195"/>
      <c r="D80" s="144" t="s">
        <v>417</v>
      </c>
      <c r="E80" s="407"/>
      <c r="F80" s="407" t="s">
        <v>418</v>
      </c>
      <c r="G80" s="109">
        <f t="shared" si="4"/>
        <v>19301.4</v>
      </c>
      <c r="H80" s="109">
        <f t="shared" si="4"/>
        <v>19301.4</v>
      </c>
    </row>
    <row r="81" spans="2:8" ht="47.25" customHeight="1">
      <c r="B81" s="189"/>
      <c r="C81" s="195"/>
      <c r="D81" s="144" t="s">
        <v>419</v>
      </c>
      <c r="E81" s="146"/>
      <c r="F81" s="146" t="s">
        <v>201</v>
      </c>
      <c r="G81" s="109">
        <f t="shared" si="4"/>
        <v>19301.4</v>
      </c>
      <c r="H81" s="109">
        <f t="shared" si="4"/>
        <v>19301.4</v>
      </c>
    </row>
    <row r="82" spans="2:8" ht="44.25" customHeight="1">
      <c r="B82" s="189"/>
      <c r="C82" s="195"/>
      <c r="D82" s="144"/>
      <c r="E82" s="148" t="s">
        <v>202</v>
      </c>
      <c r="F82" s="149" t="s">
        <v>203</v>
      </c>
      <c r="G82" s="109">
        <v>19301.4</v>
      </c>
      <c r="H82" s="109">
        <v>19301.4</v>
      </c>
    </row>
    <row r="83" spans="2:8" ht="19.5" customHeight="1">
      <c r="B83" s="189"/>
      <c r="C83" s="170" t="s">
        <v>634</v>
      </c>
      <c r="D83" s="193"/>
      <c r="E83" s="193"/>
      <c r="F83" s="152" t="s">
        <v>635</v>
      </c>
      <c r="G83" s="141">
        <f>G84+G101</f>
        <v>5951.8</v>
      </c>
      <c r="H83" s="141">
        <f>H84+H101</f>
        <v>5951.8</v>
      </c>
    </row>
    <row r="84" spans="2:8" ht="30">
      <c r="B84" s="189"/>
      <c r="C84" s="170"/>
      <c r="D84" s="144" t="s">
        <v>194</v>
      </c>
      <c r="E84" s="197"/>
      <c r="F84" s="198" t="s">
        <v>195</v>
      </c>
      <c r="G84" s="109">
        <f>G85</f>
        <v>275</v>
      </c>
      <c r="H84" s="109">
        <f>H85</f>
        <v>275</v>
      </c>
    </row>
    <row r="85" spans="2:8" ht="20.25" customHeight="1">
      <c r="B85" s="189"/>
      <c r="C85" s="170"/>
      <c r="D85" s="144" t="s">
        <v>228</v>
      </c>
      <c r="E85" s="402"/>
      <c r="F85" s="402" t="s">
        <v>229</v>
      </c>
      <c r="G85" s="109">
        <f>G86+G91+G96</f>
        <v>275</v>
      </c>
      <c r="H85" s="109">
        <f>H86+H91+H96</f>
        <v>275</v>
      </c>
    </row>
    <row r="86" spans="2:8" ht="45.75" customHeight="1">
      <c r="B86" s="189"/>
      <c r="C86" s="170"/>
      <c r="D86" s="144" t="s">
        <v>230</v>
      </c>
      <c r="E86" s="145"/>
      <c r="F86" s="145" t="s">
        <v>231</v>
      </c>
      <c r="G86" s="109">
        <f>G87+G89</f>
        <v>30</v>
      </c>
      <c r="H86" s="109">
        <f>H87+H89</f>
        <v>30</v>
      </c>
    </row>
    <row r="87" spans="2:8" ht="36.75" customHeight="1">
      <c r="B87" s="189"/>
      <c r="C87" s="170"/>
      <c r="D87" s="144" t="s">
        <v>232</v>
      </c>
      <c r="E87" s="146"/>
      <c r="F87" s="146" t="s">
        <v>233</v>
      </c>
      <c r="G87" s="109">
        <f>G88</f>
        <v>20</v>
      </c>
      <c r="H87" s="109">
        <f>H88</f>
        <v>20</v>
      </c>
    </row>
    <row r="88" spans="2:8" ht="49.5" customHeight="1">
      <c r="B88" s="189"/>
      <c r="C88" s="170"/>
      <c r="D88" s="144"/>
      <c r="E88" s="148" t="s">
        <v>202</v>
      </c>
      <c r="F88" s="295" t="s">
        <v>203</v>
      </c>
      <c r="G88" s="141">
        <v>20</v>
      </c>
      <c r="H88" s="141">
        <v>20</v>
      </c>
    </row>
    <row r="89" spans="2:8" ht="49.5" customHeight="1">
      <c r="B89" s="189"/>
      <c r="C89" s="170"/>
      <c r="D89" s="144" t="s">
        <v>234</v>
      </c>
      <c r="E89" s="146"/>
      <c r="F89" s="146" t="s">
        <v>235</v>
      </c>
      <c r="G89" s="109">
        <f>G90</f>
        <v>10</v>
      </c>
      <c r="H89" s="109">
        <f>H90</f>
        <v>10</v>
      </c>
    </row>
    <row r="90" spans="2:8" ht="49.5" customHeight="1">
      <c r="B90" s="189"/>
      <c r="C90" s="170"/>
      <c r="D90" s="144"/>
      <c r="E90" s="148" t="s">
        <v>202</v>
      </c>
      <c r="F90" s="295" t="s">
        <v>203</v>
      </c>
      <c r="G90" s="141">
        <v>10</v>
      </c>
      <c r="H90" s="141">
        <v>10</v>
      </c>
    </row>
    <row r="91" spans="2:8" ht="38.25" customHeight="1">
      <c r="B91" s="189"/>
      <c r="C91" s="170"/>
      <c r="D91" s="144" t="s">
        <v>236</v>
      </c>
      <c r="E91" s="145"/>
      <c r="F91" s="145" t="s">
        <v>237</v>
      </c>
      <c r="G91" s="109">
        <f>G92+G94</f>
        <v>70</v>
      </c>
      <c r="H91" s="109">
        <f>H92+H94</f>
        <v>70</v>
      </c>
    </row>
    <row r="92" spans="2:8" ht="45.75" customHeight="1">
      <c r="B92" s="189"/>
      <c r="C92" s="170"/>
      <c r="D92" s="144" t="s">
        <v>238</v>
      </c>
      <c r="E92" s="146"/>
      <c r="F92" s="146" t="s">
        <v>239</v>
      </c>
      <c r="G92" s="109">
        <f>G93</f>
        <v>30</v>
      </c>
      <c r="H92" s="109">
        <f>H93</f>
        <v>30</v>
      </c>
    </row>
    <row r="93" spans="2:8" ht="46.5" customHeight="1">
      <c r="B93" s="189"/>
      <c r="C93" s="170"/>
      <c r="D93" s="144"/>
      <c r="E93" s="148" t="s">
        <v>202</v>
      </c>
      <c r="F93" s="295" t="s">
        <v>203</v>
      </c>
      <c r="G93" s="141">
        <v>30</v>
      </c>
      <c r="H93" s="141">
        <v>30</v>
      </c>
    </row>
    <row r="94" spans="2:8" ht="39" customHeight="1">
      <c r="B94" s="189"/>
      <c r="C94" s="170"/>
      <c r="D94" s="144" t="s">
        <v>240</v>
      </c>
      <c r="E94" s="146"/>
      <c r="F94" s="146" t="s">
        <v>241</v>
      </c>
      <c r="G94" s="109">
        <f>G95</f>
        <v>40</v>
      </c>
      <c r="H94" s="109">
        <f>H95</f>
        <v>40</v>
      </c>
    </row>
    <row r="95" spans="2:8" ht="46.5" customHeight="1">
      <c r="B95" s="189"/>
      <c r="C95" s="170"/>
      <c r="D95" s="144"/>
      <c r="E95" s="148" t="s">
        <v>202</v>
      </c>
      <c r="F95" s="295" t="s">
        <v>203</v>
      </c>
      <c r="G95" s="141">
        <v>40</v>
      </c>
      <c r="H95" s="141">
        <v>40</v>
      </c>
    </row>
    <row r="96" spans="2:8" ht="38.25" customHeight="1">
      <c r="B96" s="189"/>
      <c r="C96" s="170"/>
      <c r="D96" s="144" t="s">
        <v>242</v>
      </c>
      <c r="E96" s="145"/>
      <c r="F96" s="145" t="s">
        <v>243</v>
      </c>
      <c r="G96" s="109">
        <f>G97+G99</f>
        <v>175</v>
      </c>
      <c r="H96" s="109">
        <f>H97+H99</f>
        <v>175</v>
      </c>
    </row>
    <row r="97" spans="2:8" ht="62.25" customHeight="1">
      <c r="B97" s="189"/>
      <c r="C97" s="170"/>
      <c r="D97" s="144" t="s">
        <v>244</v>
      </c>
      <c r="E97" s="146"/>
      <c r="F97" s="146" t="s">
        <v>245</v>
      </c>
      <c r="G97" s="109">
        <f>G98</f>
        <v>155</v>
      </c>
      <c r="H97" s="109">
        <f>H98</f>
        <v>155</v>
      </c>
    </row>
    <row r="98" spans="2:8" ht="46.5" customHeight="1">
      <c r="B98" s="189"/>
      <c r="C98" s="170"/>
      <c r="D98" s="144"/>
      <c r="E98" s="148" t="s">
        <v>202</v>
      </c>
      <c r="F98" s="295" t="s">
        <v>203</v>
      </c>
      <c r="G98" s="141">
        <v>155</v>
      </c>
      <c r="H98" s="141">
        <v>155</v>
      </c>
    </row>
    <row r="99" spans="2:8" ht="46.5" customHeight="1">
      <c r="B99" s="189"/>
      <c r="C99" s="170"/>
      <c r="D99" s="144" t="s">
        <v>246</v>
      </c>
      <c r="E99" s="146"/>
      <c r="F99" s="146" t="s">
        <v>247</v>
      </c>
      <c r="G99" s="109">
        <f>G100</f>
        <v>20</v>
      </c>
      <c r="H99" s="109">
        <f>H100</f>
        <v>20</v>
      </c>
    </row>
    <row r="100" spans="2:8" ht="46.5" customHeight="1">
      <c r="B100" s="189"/>
      <c r="C100" s="170"/>
      <c r="D100" s="144"/>
      <c r="E100" s="148" t="s">
        <v>202</v>
      </c>
      <c r="F100" s="295" t="s">
        <v>203</v>
      </c>
      <c r="G100" s="141">
        <v>20</v>
      </c>
      <c r="H100" s="141">
        <v>20</v>
      </c>
    </row>
    <row r="101" spans="2:8" ht="19.5" customHeight="1">
      <c r="B101" s="189"/>
      <c r="C101" s="170"/>
      <c r="D101" s="159" t="s">
        <v>550</v>
      </c>
      <c r="E101" s="159"/>
      <c r="F101" s="153" t="s">
        <v>551</v>
      </c>
      <c r="G101" s="109">
        <f>G102</f>
        <v>5676.8</v>
      </c>
      <c r="H101" s="109">
        <f>H102</f>
        <v>5676.8</v>
      </c>
    </row>
    <row r="102" spans="2:8" ht="32.25" customHeight="1">
      <c r="B102" s="189"/>
      <c r="C102" s="170"/>
      <c r="D102" s="144" t="s">
        <v>583</v>
      </c>
      <c r="E102" s="179"/>
      <c r="F102" s="145" t="s">
        <v>584</v>
      </c>
      <c r="G102" s="109">
        <f>G103+G106</f>
        <v>5676.8</v>
      </c>
      <c r="H102" s="109">
        <f>H103+H106</f>
        <v>5676.8</v>
      </c>
    </row>
    <row r="103" spans="2:8" ht="30.75" customHeight="1">
      <c r="B103" s="189"/>
      <c r="C103" s="170"/>
      <c r="D103" s="144" t="s">
        <v>589</v>
      </c>
      <c r="E103" s="155"/>
      <c r="F103" s="422" t="s">
        <v>590</v>
      </c>
      <c r="G103" s="109">
        <f>G104+G105</f>
        <v>3626.8</v>
      </c>
      <c r="H103" s="109">
        <f>H104+H105</f>
        <v>3626.8</v>
      </c>
    </row>
    <row r="104" spans="2:8" ht="36.75" customHeight="1">
      <c r="B104" s="189"/>
      <c r="C104" s="170"/>
      <c r="D104" s="139"/>
      <c r="E104" s="148" t="s">
        <v>396</v>
      </c>
      <c r="F104" s="149" t="s">
        <v>397</v>
      </c>
      <c r="G104" s="109">
        <v>588</v>
      </c>
      <c r="H104" s="109">
        <v>588</v>
      </c>
    </row>
    <row r="105" spans="2:8" ht="45" customHeight="1">
      <c r="B105" s="189"/>
      <c r="C105" s="170"/>
      <c r="D105" s="139"/>
      <c r="E105" s="148" t="s">
        <v>202</v>
      </c>
      <c r="F105" s="149" t="s">
        <v>203</v>
      </c>
      <c r="G105" s="109">
        <v>3038.8</v>
      </c>
      <c r="H105" s="109">
        <v>3038.8</v>
      </c>
    </row>
    <row r="106" spans="2:8" ht="23.25" customHeight="1">
      <c r="B106" s="189"/>
      <c r="C106" s="170"/>
      <c r="D106" s="144" t="s">
        <v>593</v>
      </c>
      <c r="E106" s="145"/>
      <c r="F106" s="145" t="s">
        <v>594</v>
      </c>
      <c r="G106" s="109">
        <f>G107</f>
        <v>2050</v>
      </c>
      <c r="H106" s="109">
        <f>H107</f>
        <v>2050</v>
      </c>
    </row>
    <row r="107" spans="2:8" ht="51.75" customHeight="1">
      <c r="B107" s="189"/>
      <c r="C107" s="170"/>
      <c r="D107" s="180"/>
      <c r="E107" s="148" t="s">
        <v>202</v>
      </c>
      <c r="F107" s="149" t="s">
        <v>203</v>
      </c>
      <c r="G107" s="109">
        <v>2050</v>
      </c>
      <c r="H107" s="109">
        <v>2050</v>
      </c>
    </row>
    <row r="108" spans="2:8" ht="18.75" customHeight="1">
      <c r="B108" s="189"/>
      <c r="C108" s="170" t="s">
        <v>636</v>
      </c>
      <c r="D108" s="193"/>
      <c r="E108" s="193"/>
      <c r="F108" s="152" t="s">
        <v>637</v>
      </c>
      <c r="G108" s="141">
        <f>G109+G127</f>
        <v>5823.5</v>
      </c>
      <c r="H108" s="141">
        <f>H109+H127</f>
        <v>5829.599999999999</v>
      </c>
    </row>
    <row r="109" spans="2:8" ht="21" customHeight="1">
      <c r="B109" s="189"/>
      <c r="C109" s="170"/>
      <c r="D109" s="144" t="s">
        <v>381</v>
      </c>
      <c r="E109" s="145"/>
      <c r="F109" s="145" t="s">
        <v>382</v>
      </c>
      <c r="G109" s="109">
        <f>G110+G117</f>
        <v>5711.5</v>
      </c>
      <c r="H109" s="109">
        <f>H110+H117</f>
        <v>5717.599999999999</v>
      </c>
    </row>
    <row r="110" spans="2:8" ht="33.75" customHeight="1">
      <c r="B110" s="189"/>
      <c r="C110" s="170"/>
      <c r="D110" s="144" t="s">
        <v>420</v>
      </c>
      <c r="E110" s="145"/>
      <c r="F110" s="145" t="s">
        <v>421</v>
      </c>
      <c r="G110" s="109">
        <f>G111+G114</f>
        <v>112</v>
      </c>
      <c r="H110" s="109">
        <f>H111+H114</f>
        <v>112</v>
      </c>
    </row>
    <row r="111" spans="2:8" ht="33" customHeight="1">
      <c r="B111" s="189"/>
      <c r="C111" s="170"/>
      <c r="D111" s="144" t="s">
        <v>422</v>
      </c>
      <c r="E111" s="145"/>
      <c r="F111" s="145" t="s">
        <v>423</v>
      </c>
      <c r="G111" s="109">
        <f>G112</f>
        <v>40</v>
      </c>
      <c r="H111" s="109">
        <f>H112</f>
        <v>40</v>
      </c>
    </row>
    <row r="112" spans="2:8" ht="33" customHeight="1">
      <c r="B112" s="189"/>
      <c r="C112" s="170"/>
      <c r="D112" s="144" t="s">
        <v>424</v>
      </c>
      <c r="E112" s="145"/>
      <c r="F112" s="145" t="s">
        <v>425</v>
      </c>
      <c r="G112" s="109">
        <f>G113</f>
        <v>40</v>
      </c>
      <c r="H112" s="109">
        <f>H113</f>
        <v>40</v>
      </c>
    </row>
    <row r="113" spans="2:8" ht="33" customHeight="1">
      <c r="B113" s="189"/>
      <c r="C113" s="170"/>
      <c r="D113" s="144"/>
      <c r="E113" s="159" t="s">
        <v>256</v>
      </c>
      <c r="F113" s="160" t="s">
        <v>257</v>
      </c>
      <c r="G113" s="109">
        <v>40</v>
      </c>
      <c r="H113" s="109">
        <v>40</v>
      </c>
    </row>
    <row r="114" spans="2:8" ht="51" customHeight="1">
      <c r="B114" s="189"/>
      <c r="C114" s="170"/>
      <c r="D114" s="144" t="s">
        <v>426</v>
      </c>
      <c r="E114" s="145"/>
      <c r="F114" s="145" t="s">
        <v>427</v>
      </c>
      <c r="G114" s="109">
        <f>G115</f>
        <v>72</v>
      </c>
      <c r="H114" s="109">
        <f>H115</f>
        <v>72</v>
      </c>
    </row>
    <row r="115" spans="2:8" ht="33" customHeight="1">
      <c r="B115" s="189"/>
      <c r="C115" s="170"/>
      <c r="D115" s="144" t="s">
        <v>428</v>
      </c>
      <c r="E115" s="145"/>
      <c r="F115" s="145" t="s">
        <v>429</v>
      </c>
      <c r="G115" s="109">
        <f>G116</f>
        <v>72</v>
      </c>
      <c r="H115" s="109">
        <f>H116</f>
        <v>72</v>
      </c>
    </row>
    <row r="116" spans="2:8" ht="52.5" customHeight="1">
      <c r="B116" s="189"/>
      <c r="C116" s="170"/>
      <c r="D116" s="144"/>
      <c r="E116" s="148" t="s">
        <v>202</v>
      </c>
      <c r="F116" s="149" t="s">
        <v>203</v>
      </c>
      <c r="G116" s="109">
        <v>72</v>
      </c>
      <c r="H116" s="109">
        <v>72</v>
      </c>
    </row>
    <row r="117" spans="2:8" ht="45">
      <c r="B117" s="189"/>
      <c r="C117" s="170"/>
      <c r="D117" s="144" t="s">
        <v>430</v>
      </c>
      <c r="E117" s="145"/>
      <c r="F117" s="145" t="s">
        <v>431</v>
      </c>
      <c r="G117" s="141">
        <f>G118+G123</f>
        <v>5599.5</v>
      </c>
      <c r="H117" s="141">
        <f>H118+H123</f>
        <v>5605.599999999999</v>
      </c>
    </row>
    <row r="118" spans="2:8" ht="34.5" customHeight="1">
      <c r="B118" s="189"/>
      <c r="C118" s="170"/>
      <c r="D118" s="144" t="s">
        <v>432</v>
      </c>
      <c r="E118" s="145"/>
      <c r="F118" s="145" t="s">
        <v>433</v>
      </c>
      <c r="G118" s="109">
        <f>G119</f>
        <v>5343.2</v>
      </c>
      <c r="H118" s="109">
        <f>H119</f>
        <v>5343.2</v>
      </c>
    </row>
    <row r="119" spans="2:8" ht="33" customHeight="1">
      <c r="B119" s="189"/>
      <c r="C119" s="170"/>
      <c r="D119" s="144" t="s">
        <v>434</v>
      </c>
      <c r="E119" s="417"/>
      <c r="F119" s="417" t="s">
        <v>435</v>
      </c>
      <c r="G119" s="109">
        <f>G120+G121+G122</f>
        <v>5343.2</v>
      </c>
      <c r="H119" s="109">
        <f>H120+H121+H122</f>
        <v>5343.2</v>
      </c>
    </row>
    <row r="120" spans="2:8" ht="79.5" customHeight="1">
      <c r="B120" s="189"/>
      <c r="C120" s="170"/>
      <c r="D120" s="144"/>
      <c r="E120" s="159" t="s">
        <v>436</v>
      </c>
      <c r="F120" s="160" t="s">
        <v>437</v>
      </c>
      <c r="G120" s="209">
        <v>4767.2</v>
      </c>
      <c r="H120" s="209">
        <v>4767.2</v>
      </c>
    </row>
    <row r="121" spans="2:8" ht="30">
      <c r="B121" s="189"/>
      <c r="C121" s="170"/>
      <c r="D121" s="144"/>
      <c r="E121" s="159" t="s">
        <v>256</v>
      </c>
      <c r="F121" s="160" t="s">
        <v>257</v>
      </c>
      <c r="G121" s="418">
        <v>574.1</v>
      </c>
      <c r="H121" s="418">
        <v>574.1</v>
      </c>
    </row>
    <row r="122" spans="2:8" ht="15">
      <c r="B122" s="189"/>
      <c r="C122" s="170"/>
      <c r="D122" s="144"/>
      <c r="E122" s="155">
        <v>800</v>
      </c>
      <c r="F122" s="156" t="s">
        <v>319</v>
      </c>
      <c r="G122" s="109">
        <v>1.9</v>
      </c>
      <c r="H122" s="109">
        <v>1.9</v>
      </c>
    </row>
    <row r="123" spans="2:8" ht="54" customHeight="1">
      <c r="B123" s="189"/>
      <c r="C123" s="170"/>
      <c r="D123" s="144" t="s">
        <v>438</v>
      </c>
      <c r="E123" s="210"/>
      <c r="F123" s="207" t="s">
        <v>393</v>
      </c>
      <c r="G123" s="109">
        <f>G124</f>
        <v>256.3</v>
      </c>
      <c r="H123" s="109">
        <f>H124</f>
        <v>262.4</v>
      </c>
    </row>
    <row r="124" spans="2:8" ht="48.75" customHeight="1">
      <c r="B124" s="189"/>
      <c r="C124" s="155"/>
      <c r="D124" s="144" t="s">
        <v>439</v>
      </c>
      <c r="E124" s="147"/>
      <c r="F124" s="208" t="s">
        <v>395</v>
      </c>
      <c r="G124" s="109">
        <f>G125+G126</f>
        <v>256.3</v>
      </c>
      <c r="H124" s="109">
        <f>H125+H126</f>
        <v>262.4</v>
      </c>
    </row>
    <row r="125" spans="2:8" ht="79.5" customHeight="1">
      <c r="B125" s="189"/>
      <c r="C125" s="155"/>
      <c r="D125" s="424"/>
      <c r="E125" s="159" t="s">
        <v>436</v>
      </c>
      <c r="F125" s="160" t="s">
        <v>437</v>
      </c>
      <c r="G125" s="109">
        <v>205</v>
      </c>
      <c r="H125" s="109">
        <v>210</v>
      </c>
    </row>
    <row r="126" spans="2:8" ht="33.75" customHeight="1">
      <c r="B126" s="189"/>
      <c r="C126" s="155"/>
      <c r="D126" s="424"/>
      <c r="E126" s="159" t="s">
        <v>256</v>
      </c>
      <c r="F126" s="160" t="s">
        <v>257</v>
      </c>
      <c r="G126" s="109">
        <v>51.3</v>
      </c>
      <c r="H126" s="109">
        <v>52.4</v>
      </c>
    </row>
    <row r="127" spans="2:8" ht="18" customHeight="1">
      <c r="B127" s="189"/>
      <c r="C127" s="170"/>
      <c r="D127" s="159" t="s">
        <v>550</v>
      </c>
      <c r="E127" s="159"/>
      <c r="F127" s="153" t="s">
        <v>551</v>
      </c>
      <c r="G127" s="109">
        <f aca="true" t="shared" si="5" ref="G127:H129">G128</f>
        <v>112</v>
      </c>
      <c r="H127" s="109">
        <f t="shared" si="5"/>
        <v>112</v>
      </c>
    </row>
    <row r="128" spans="2:8" ht="39" customHeight="1">
      <c r="B128" s="189"/>
      <c r="C128" s="170"/>
      <c r="D128" s="144" t="s">
        <v>583</v>
      </c>
      <c r="E128" s="179"/>
      <c r="F128" s="145" t="s">
        <v>584</v>
      </c>
      <c r="G128" s="109">
        <f t="shared" si="5"/>
        <v>112</v>
      </c>
      <c r="H128" s="109">
        <f t="shared" si="5"/>
        <v>112</v>
      </c>
    </row>
    <row r="129" spans="2:8" ht="31.5" customHeight="1">
      <c r="B129" s="189"/>
      <c r="C129" s="170"/>
      <c r="D129" s="144" t="s">
        <v>589</v>
      </c>
      <c r="E129" s="155"/>
      <c r="F129" s="422" t="s">
        <v>590</v>
      </c>
      <c r="G129" s="109">
        <f t="shared" si="5"/>
        <v>112</v>
      </c>
      <c r="H129" s="109">
        <f t="shared" si="5"/>
        <v>112</v>
      </c>
    </row>
    <row r="130" spans="2:8" ht="30" customHeight="1">
      <c r="B130" s="189"/>
      <c r="C130" s="170"/>
      <c r="D130" s="139"/>
      <c r="E130" s="159" t="s">
        <v>256</v>
      </c>
      <c r="F130" s="160" t="s">
        <v>257</v>
      </c>
      <c r="G130" s="109">
        <v>112</v>
      </c>
      <c r="H130" s="109">
        <v>112</v>
      </c>
    </row>
    <row r="131" spans="2:8" ht="19.5" customHeight="1">
      <c r="B131" s="189"/>
      <c r="C131" s="170" t="s">
        <v>638</v>
      </c>
      <c r="D131" s="179"/>
      <c r="E131" s="170"/>
      <c r="F131" s="152" t="s">
        <v>639</v>
      </c>
      <c r="G131" s="141">
        <f>G132</f>
        <v>7883.2</v>
      </c>
      <c r="H131" s="141">
        <f>H132</f>
        <v>7733.2</v>
      </c>
    </row>
    <row r="132" spans="2:8" ht="19.5" customHeight="1">
      <c r="B132" s="189"/>
      <c r="C132" s="170" t="s">
        <v>640</v>
      </c>
      <c r="D132" s="179"/>
      <c r="E132" s="170"/>
      <c r="F132" s="152" t="s">
        <v>641</v>
      </c>
      <c r="G132" s="141">
        <f>G133</f>
        <v>7883.2</v>
      </c>
      <c r="H132" s="141">
        <f>H133</f>
        <v>7733.2</v>
      </c>
    </row>
    <row r="133" spans="2:9" ht="33.75" customHeight="1">
      <c r="B133" s="189"/>
      <c r="C133" s="170"/>
      <c r="D133" s="144" t="s">
        <v>194</v>
      </c>
      <c r="E133" s="197"/>
      <c r="F133" s="198" t="s">
        <v>195</v>
      </c>
      <c r="G133" s="141">
        <f>G134+G143</f>
        <v>7883.2</v>
      </c>
      <c r="H133" s="141">
        <f>H134+H143</f>
        <v>7733.2</v>
      </c>
      <c r="I133" s="187"/>
    </row>
    <row r="134" spans="2:8" ht="17.25" customHeight="1">
      <c r="B134" s="189"/>
      <c r="C134" s="170"/>
      <c r="D134" s="144" t="s">
        <v>196</v>
      </c>
      <c r="E134" s="197"/>
      <c r="F134" s="198" t="s">
        <v>197</v>
      </c>
      <c r="G134" s="141">
        <f>G135+G138</f>
        <v>7278.2</v>
      </c>
      <c r="H134" s="141">
        <f>H135+H138</f>
        <v>7128.2</v>
      </c>
    </row>
    <row r="135" spans="2:8" ht="55.5" customHeight="1">
      <c r="B135" s="189"/>
      <c r="C135" s="170"/>
      <c r="D135" s="144" t="s">
        <v>198</v>
      </c>
      <c r="E135" s="294"/>
      <c r="F135" s="294" t="s">
        <v>199</v>
      </c>
      <c r="G135" s="141">
        <f>G136</f>
        <v>7238.2</v>
      </c>
      <c r="H135" s="141">
        <f>H136</f>
        <v>7088.2</v>
      </c>
    </row>
    <row r="136" spans="2:8" ht="51" customHeight="1">
      <c r="B136" s="189"/>
      <c r="C136" s="170"/>
      <c r="D136" s="144" t="s">
        <v>200</v>
      </c>
      <c r="E136" s="146"/>
      <c r="F136" s="146" t="s">
        <v>201</v>
      </c>
      <c r="G136" s="141">
        <f>G137</f>
        <v>7238.2</v>
      </c>
      <c r="H136" s="141">
        <f>H137</f>
        <v>7088.2</v>
      </c>
    </row>
    <row r="137" spans="2:8" ht="47.25" customHeight="1">
      <c r="B137" s="189"/>
      <c r="C137" s="170"/>
      <c r="D137" s="144"/>
      <c r="E137" s="148" t="s">
        <v>202</v>
      </c>
      <c r="F137" s="295" t="s">
        <v>203</v>
      </c>
      <c r="G137" s="109">
        <v>7238.2</v>
      </c>
      <c r="H137" s="109">
        <v>7088.2</v>
      </c>
    </row>
    <row r="138" spans="2:8" ht="71.25" customHeight="1">
      <c r="B138" s="189"/>
      <c r="C138" s="170"/>
      <c r="D138" s="144" t="s">
        <v>204</v>
      </c>
      <c r="E138" s="294"/>
      <c r="F138" s="294" t="s">
        <v>205</v>
      </c>
      <c r="G138" s="141">
        <f>G139+G141</f>
        <v>40</v>
      </c>
      <c r="H138" s="141">
        <f>H139+H141</f>
        <v>40</v>
      </c>
    </row>
    <row r="139" spans="2:8" ht="47.25" customHeight="1">
      <c r="B139" s="189"/>
      <c r="C139" s="170"/>
      <c r="D139" s="144" t="s">
        <v>206</v>
      </c>
      <c r="E139" s="151"/>
      <c r="F139" s="151" t="s">
        <v>207</v>
      </c>
      <c r="G139" s="141">
        <f>G140</f>
        <v>15</v>
      </c>
      <c r="H139" s="141">
        <f>H140</f>
        <v>15</v>
      </c>
    </row>
    <row r="140" spans="2:8" ht="47.25" customHeight="1">
      <c r="B140" s="189"/>
      <c r="C140" s="170"/>
      <c r="D140" s="144"/>
      <c r="E140" s="148" t="s">
        <v>202</v>
      </c>
      <c r="F140" s="295" t="s">
        <v>203</v>
      </c>
      <c r="G140" s="109">
        <v>15</v>
      </c>
      <c r="H140" s="109">
        <v>15</v>
      </c>
    </row>
    <row r="141" spans="2:8" ht="47.25" customHeight="1">
      <c r="B141" s="189"/>
      <c r="C141" s="170"/>
      <c r="D141" s="144" t="s">
        <v>208</v>
      </c>
      <c r="E141" s="151"/>
      <c r="F141" s="151" t="s">
        <v>209</v>
      </c>
      <c r="G141" s="141">
        <f>G142</f>
        <v>25</v>
      </c>
      <c r="H141" s="141">
        <f>H142</f>
        <v>25</v>
      </c>
    </row>
    <row r="142" spans="2:8" ht="47.25" customHeight="1">
      <c r="B142" s="189"/>
      <c r="C142" s="170"/>
      <c r="D142" s="144"/>
      <c r="E142" s="148" t="s">
        <v>202</v>
      </c>
      <c r="F142" s="295" t="s">
        <v>203</v>
      </c>
      <c r="G142" s="109">
        <v>25</v>
      </c>
      <c r="H142" s="109">
        <v>25</v>
      </c>
    </row>
    <row r="143" spans="2:8" ht="21" customHeight="1">
      <c r="B143" s="189"/>
      <c r="C143" s="170"/>
      <c r="D143" s="144" t="s">
        <v>214</v>
      </c>
      <c r="E143" s="402"/>
      <c r="F143" s="402" t="s">
        <v>215</v>
      </c>
      <c r="G143" s="141">
        <f>G144+G149</f>
        <v>605</v>
      </c>
      <c r="H143" s="141">
        <f>H144+H149</f>
        <v>605</v>
      </c>
    </row>
    <row r="144" spans="2:8" ht="49.5" customHeight="1">
      <c r="B144" s="189"/>
      <c r="C144" s="170"/>
      <c r="D144" s="144" t="s">
        <v>216</v>
      </c>
      <c r="E144" s="294"/>
      <c r="F144" s="294" t="s">
        <v>217</v>
      </c>
      <c r="G144" s="141">
        <f>G145+G147</f>
        <v>530</v>
      </c>
      <c r="H144" s="141">
        <f>H145+H147</f>
        <v>530</v>
      </c>
    </row>
    <row r="145" spans="2:8" ht="42.75" customHeight="1">
      <c r="B145" s="189"/>
      <c r="C145" s="170"/>
      <c r="D145" s="144" t="s">
        <v>218</v>
      </c>
      <c r="E145" s="151"/>
      <c r="F145" s="151" t="s">
        <v>219</v>
      </c>
      <c r="G145" s="141">
        <f>G146</f>
        <v>500</v>
      </c>
      <c r="H145" s="141">
        <f>H146</f>
        <v>500</v>
      </c>
    </row>
    <row r="146" spans="2:8" ht="50.25" customHeight="1">
      <c r="B146" s="189"/>
      <c r="C146" s="170"/>
      <c r="D146" s="144"/>
      <c r="E146" s="148" t="s">
        <v>202</v>
      </c>
      <c r="F146" s="295" t="s">
        <v>203</v>
      </c>
      <c r="G146" s="141">
        <v>500</v>
      </c>
      <c r="H146" s="141">
        <v>500</v>
      </c>
    </row>
    <row r="147" spans="2:8" ht="44.25" customHeight="1">
      <c r="B147" s="189"/>
      <c r="C147" s="170"/>
      <c r="D147" s="144" t="s">
        <v>220</v>
      </c>
      <c r="E147" s="151"/>
      <c r="F147" s="151" t="s">
        <v>221</v>
      </c>
      <c r="G147" s="141">
        <f>G148</f>
        <v>30</v>
      </c>
      <c r="H147" s="141">
        <f>H148</f>
        <v>30</v>
      </c>
    </row>
    <row r="148" spans="2:8" ht="45" customHeight="1">
      <c r="B148" s="189"/>
      <c r="C148" s="170"/>
      <c r="D148" s="144"/>
      <c r="E148" s="148" t="s">
        <v>202</v>
      </c>
      <c r="F148" s="295" t="s">
        <v>203</v>
      </c>
      <c r="G148" s="141">
        <v>30</v>
      </c>
      <c r="H148" s="141">
        <v>30</v>
      </c>
    </row>
    <row r="149" spans="2:8" ht="45" customHeight="1">
      <c r="B149" s="189"/>
      <c r="C149" s="170"/>
      <c r="D149" s="144" t="s">
        <v>222</v>
      </c>
      <c r="E149" s="294"/>
      <c r="F149" s="294" t="s">
        <v>223</v>
      </c>
      <c r="G149" s="141">
        <f>G150+G152</f>
        <v>75</v>
      </c>
      <c r="H149" s="141">
        <f>H150+H152</f>
        <v>75</v>
      </c>
    </row>
    <row r="150" spans="2:8" ht="45" customHeight="1">
      <c r="B150" s="189"/>
      <c r="C150" s="170"/>
      <c r="D150" s="144" t="s">
        <v>224</v>
      </c>
      <c r="E150" s="294"/>
      <c r="F150" s="151" t="s">
        <v>225</v>
      </c>
      <c r="G150" s="141">
        <f>G151</f>
        <v>25</v>
      </c>
      <c r="H150" s="141">
        <f>H151</f>
        <v>25</v>
      </c>
    </row>
    <row r="151" spans="2:8" ht="45" customHeight="1">
      <c r="B151" s="189"/>
      <c r="C151" s="170"/>
      <c r="D151" s="144"/>
      <c r="E151" s="103" t="s">
        <v>202</v>
      </c>
      <c r="F151" s="295" t="s">
        <v>203</v>
      </c>
      <c r="G151" s="141">
        <v>25</v>
      </c>
      <c r="H151" s="141">
        <v>25</v>
      </c>
    </row>
    <row r="152" spans="2:8" ht="30.75" customHeight="1">
      <c r="B152" s="189"/>
      <c r="C152" s="170"/>
      <c r="D152" s="144" t="s">
        <v>226</v>
      </c>
      <c r="E152" s="151"/>
      <c r="F152" s="151" t="s">
        <v>227</v>
      </c>
      <c r="G152" s="141">
        <f>G153</f>
        <v>50</v>
      </c>
      <c r="H152" s="141">
        <f>H153</f>
        <v>50</v>
      </c>
    </row>
    <row r="153" spans="2:8" ht="45" customHeight="1">
      <c r="B153" s="189"/>
      <c r="C153" s="170"/>
      <c r="D153" s="144"/>
      <c r="E153" s="148" t="s">
        <v>202</v>
      </c>
      <c r="F153" s="295" t="s">
        <v>203</v>
      </c>
      <c r="G153" s="141">
        <v>50</v>
      </c>
      <c r="H153" s="141">
        <v>50</v>
      </c>
    </row>
    <row r="154" spans="2:8" ht="18.75" customHeight="1">
      <c r="B154" s="189"/>
      <c r="C154" s="170">
        <v>1000</v>
      </c>
      <c r="D154" s="193"/>
      <c r="E154" s="193"/>
      <c r="F154" s="152" t="s">
        <v>642</v>
      </c>
      <c r="G154" s="141">
        <f>G155+G186</f>
        <v>29275.300000000003</v>
      </c>
      <c r="H154" s="141">
        <f>H155+H186</f>
        <v>30188.200000000004</v>
      </c>
    </row>
    <row r="155" spans="2:8" ht="16.5" customHeight="1">
      <c r="B155" s="189"/>
      <c r="C155" s="170">
        <v>1003</v>
      </c>
      <c r="D155" s="170"/>
      <c r="E155" s="193"/>
      <c r="F155" s="152" t="s">
        <v>643</v>
      </c>
      <c r="G155" s="141">
        <f>G165+G183+G156</f>
        <v>25063.700000000004</v>
      </c>
      <c r="H155" s="141">
        <f>H165+H183+H156</f>
        <v>25820.000000000004</v>
      </c>
    </row>
    <row r="156" spans="2:8" ht="33.75" customHeight="1">
      <c r="B156" s="189"/>
      <c r="C156" s="170"/>
      <c r="D156" s="144" t="s">
        <v>194</v>
      </c>
      <c r="E156" s="197"/>
      <c r="F156" s="198" t="s">
        <v>195</v>
      </c>
      <c r="G156" s="141">
        <f>G157+G161</f>
        <v>586.7</v>
      </c>
      <c r="H156" s="141">
        <f>H157+H161</f>
        <v>586.7</v>
      </c>
    </row>
    <row r="157" spans="2:8" ht="16.5" customHeight="1">
      <c r="B157" s="189"/>
      <c r="C157" s="170"/>
      <c r="D157" s="144" t="s">
        <v>196</v>
      </c>
      <c r="E157" s="197"/>
      <c r="F157" s="198" t="s">
        <v>197</v>
      </c>
      <c r="G157" s="141">
        <f aca="true" t="shared" si="6" ref="G157:H159">G158</f>
        <v>286.7</v>
      </c>
      <c r="H157" s="141">
        <f t="shared" si="6"/>
        <v>286.7</v>
      </c>
    </row>
    <row r="158" spans="2:8" ht="125.25" customHeight="1">
      <c r="B158" s="189"/>
      <c r="C158" s="170"/>
      <c r="D158" s="144" t="s">
        <v>210</v>
      </c>
      <c r="E158" s="148"/>
      <c r="F158" s="295" t="s">
        <v>211</v>
      </c>
      <c r="G158" s="141">
        <f t="shared" si="6"/>
        <v>286.7</v>
      </c>
      <c r="H158" s="141">
        <f t="shared" si="6"/>
        <v>286.7</v>
      </c>
    </row>
    <row r="159" spans="2:8" ht="105.75" customHeight="1">
      <c r="B159" s="189"/>
      <c r="C159" s="170"/>
      <c r="D159" s="144" t="s">
        <v>212</v>
      </c>
      <c r="E159" s="148"/>
      <c r="F159" s="295" t="s">
        <v>213</v>
      </c>
      <c r="G159" s="141">
        <f t="shared" si="6"/>
        <v>286.7</v>
      </c>
      <c r="H159" s="141">
        <f t="shared" si="6"/>
        <v>286.7</v>
      </c>
    </row>
    <row r="160" spans="2:8" ht="51" customHeight="1">
      <c r="B160" s="189"/>
      <c r="C160" s="170"/>
      <c r="D160" s="144"/>
      <c r="E160" s="148" t="s">
        <v>202</v>
      </c>
      <c r="F160" s="295" t="s">
        <v>203</v>
      </c>
      <c r="G160" s="141">
        <v>286.7</v>
      </c>
      <c r="H160" s="141">
        <v>286.7</v>
      </c>
    </row>
    <row r="161" spans="2:8" ht="27.75" customHeight="1">
      <c r="B161" s="189"/>
      <c r="C161" s="170"/>
      <c r="D161" s="144" t="s">
        <v>228</v>
      </c>
      <c r="E161" s="402"/>
      <c r="F161" s="402" t="s">
        <v>229</v>
      </c>
      <c r="G161" s="141">
        <f aca="true" t="shared" si="7" ref="G161:H163">G162</f>
        <v>300</v>
      </c>
      <c r="H161" s="141">
        <f t="shared" si="7"/>
        <v>300</v>
      </c>
    </row>
    <row r="162" spans="2:8" ht="35.25" customHeight="1">
      <c r="B162" s="189"/>
      <c r="C162" s="170"/>
      <c r="D162" s="144" t="s">
        <v>894</v>
      </c>
      <c r="E162" s="145"/>
      <c r="F162" s="145" t="s">
        <v>895</v>
      </c>
      <c r="G162" s="141">
        <f t="shared" si="7"/>
        <v>300</v>
      </c>
      <c r="H162" s="141">
        <f t="shared" si="7"/>
        <v>300</v>
      </c>
    </row>
    <row r="163" spans="2:8" ht="37.5" customHeight="1">
      <c r="B163" s="189"/>
      <c r="C163" s="170"/>
      <c r="D163" s="144" t="s">
        <v>896</v>
      </c>
      <c r="E163" s="146"/>
      <c r="F163" s="146" t="s">
        <v>897</v>
      </c>
      <c r="G163" s="141">
        <f t="shared" si="7"/>
        <v>300</v>
      </c>
      <c r="H163" s="141">
        <f t="shared" si="7"/>
        <v>300</v>
      </c>
    </row>
    <row r="164" spans="2:8" ht="31.5" customHeight="1">
      <c r="B164" s="189"/>
      <c r="C164" s="170"/>
      <c r="D164" s="144"/>
      <c r="E164" s="148" t="s">
        <v>396</v>
      </c>
      <c r="F164" s="160" t="s">
        <v>397</v>
      </c>
      <c r="G164" s="141">
        <v>300</v>
      </c>
      <c r="H164" s="141">
        <v>300</v>
      </c>
    </row>
    <row r="165" spans="2:8" ht="31.5" customHeight="1">
      <c r="B165" s="189"/>
      <c r="C165" s="170"/>
      <c r="D165" s="144" t="s">
        <v>381</v>
      </c>
      <c r="E165" s="145"/>
      <c r="F165" s="145" t="s">
        <v>382</v>
      </c>
      <c r="G165" s="109">
        <f>G166+G170+G174</f>
        <v>24281.500000000004</v>
      </c>
      <c r="H165" s="109">
        <f>H166+H170+H174</f>
        <v>25111.100000000002</v>
      </c>
    </row>
    <row r="166" spans="2:8" ht="36.75" customHeight="1">
      <c r="B166" s="189"/>
      <c r="C166" s="170"/>
      <c r="D166" s="144" t="s">
        <v>383</v>
      </c>
      <c r="E166" s="145"/>
      <c r="F166" s="145" t="s">
        <v>384</v>
      </c>
      <c r="G166" s="109">
        <f>G168</f>
        <v>103.9</v>
      </c>
      <c r="H166" s="109">
        <f>H168</f>
        <v>103.9</v>
      </c>
    </row>
    <row r="167" spans="2:8" ht="60" customHeight="1">
      <c r="B167" s="189"/>
      <c r="C167" s="170"/>
      <c r="D167" s="414" t="s">
        <v>392</v>
      </c>
      <c r="E167" s="415"/>
      <c r="F167" s="207" t="s">
        <v>393</v>
      </c>
      <c r="G167" s="109">
        <f>G168</f>
        <v>103.9</v>
      </c>
      <c r="H167" s="109">
        <f>H168</f>
        <v>103.9</v>
      </c>
    </row>
    <row r="168" spans="2:8" ht="54" customHeight="1">
      <c r="B168" s="189"/>
      <c r="C168" s="170"/>
      <c r="D168" s="144" t="s">
        <v>394</v>
      </c>
      <c r="E168" s="144"/>
      <c r="F168" s="407" t="s">
        <v>395</v>
      </c>
      <c r="G168" s="109">
        <f>G169</f>
        <v>103.9</v>
      </c>
      <c r="H168" s="109">
        <f>H169</f>
        <v>103.9</v>
      </c>
    </row>
    <row r="169" spans="2:8" ht="30.75" customHeight="1">
      <c r="B169" s="189"/>
      <c r="C169" s="170"/>
      <c r="D169" s="144"/>
      <c r="E169" s="147" t="s">
        <v>396</v>
      </c>
      <c r="F169" s="149" t="s">
        <v>397</v>
      </c>
      <c r="G169" s="109">
        <v>103.9</v>
      </c>
      <c r="H169" s="109">
        <v>103.9</v>
      </c>
    </row>
    <row r="170" spans="2:8" ht="60" customHeight="1">
      <c r="B170" s="189"/>
      <c r="C170" s="170"/>
      <c r="D170" s="144" t="s">
        <v>398</v>
      </c>
      <c r="E170" s="145"/>
      <c r="F170" s="145" t="s">
        <v>644</v>
      </c>
      <c r="G170" s="109">
        <f aca="true" t="shared" si="8" ref="G170:H172">G171</f>
        <v>16558.9</v>
      </c>
      <c r="H170" s="109">
        <f t="shared" si="8"/>
        <v>17388.5</v>
      </c>
    </row>
    <row r="171" spans="2:8" ht="48" customHeight="1">
      <c r="B171" s="189"/>
      <c r="C171" s="170"/>
      <c r="D171" s="144" t="s">
        <v>409</v>
      </c>
      <c r="E171" s="147"/>
      <c r="F171" s="207" t="s">
        <v>393</v>
      </c>
      <c r="G171" s="109">
        <f t="shared" si="8"/>
        <v>16558.9</v>
      </c>
      <c r="H171" s="109">
        <f t="shared" si="8"/>
        <v>17388.5</v>
      </c>
    </row>
    <row r="172" spans="2:8" ht="48" customHeight="1">
      <c r="B172" s="189"/>
      <c r="C172" s="170"/>
      <c r="D172" s="144" t="s">
        <v>410</v>
      </c>
      <c r="E172" s="147"/>
      <c r="F172" s="407" t="s">
        <v>395</v>
      </c>
      <c r="G172" s="109">
        <f t="shared" si="8"/>
        <v>16558.9</v>
      </c>
      <c r="H172" s="109">
        <f t="shared" si="8"/>
        <v>17388.5</v>
      </c>
    </row>
    <row r="173" spans="2:8" ht="48.75" customHeight="1">
      <c r="B173" s="189"/>
      <c r="C173" s="170"/>
      <c r="D173" s="193"/>
      <c r="E173" s="148" t="s">
        <v>202</v>
      </c>
      <c r="F173" s="149" t="s">
        <v>203</v>
      </c>
      <c r="G173" s="109">
        <v>16558.9</v>
      </c>
      <c r="H173" s="109">
        <v>17388.5</v>
      </c>
    </row>
    <row r="174" spans="2:8" ht="45.75" customHeight="1">
      <c r="B174" s="189"/>
      <c r="C174" s="170"/>
      <c r="D174" s="144" t="s">
        <v>430</v>
      </c>
      <c r="E174" s="145"/>
      <c r="F174" s="145" t="s">
        <v>431</v>
      </c>
      <c r="G174" s="109">
        <f>G178+G175</f>
        <v>7618.7</v>
      </c>
      <c r="H174" s="109">
        <f>H178+H175</f>
        <v>7618.7</v>
      </c>
    </row>
    <row r="175" spans="2:8" ht="45.75" customHeight="1">
      <c r="B175" s="189"/>
      <c r="C175" s="170"/>
      <c r="D175" s="144" t="s">
        <v>438</v>
      </c>
      <c r="E175" s="210"/>
      <c r="F175" s="207" t="s">
        <v>393</v>
      </c>
      <c r="G175" s="109">
        <f>G176</f>
        <v>449.9</v>
      </c>
      <c r="H175" s="109">
        <f>H176</f>
        <v>449.9</v>
      </c>
    </row>
    <row r="176" spans="2:8" ht="45.75" customHeight="1">
      <c r="B176" s="189"/>
      <c r="C176" s="170"/>
      <c r="D176" s="144" t="s">
        <v>439</v>
      </c>
      <c r="E176" s="147"/>
      <c r="F176" s="208" t="s">
        <v>395</v>
      </c>
      <c r="G176" s="109">
        <f>G177</f>
        <v>449.9</v>
      </c>
      <c r="H176" s="109">
        <f>H177</f>
        <v>449.9</v>
      </c>
    </row>
    <row r="177" spans="2:8" ht="48.75" customHeight="1">
      <c r="B177" s="189"/>
      <c r="C177" s="170"/>
      <c r="D177" s="144"/>
      <c r="E177" s="148" t="s">
        <v>202</v>
      </c>
      <c r="F177" s="149" t="s">
        <v>203</v>
      </c>
      <c r="G177" s="314">
        <v>449.9</v>
      </c>
      <c r="H177" s="314">
        <v>449.9</v>
      </c>
    </row>
    <row r="178" spans="2:8" ht="111.75" customHeight="1">
      <c r="B178" s="189"/>
      <c r="C178" s="170"/>
      <c r="D178" s="144" t="s">
        <v>440</v>
      </c>
      <c r="E178" s="147"/>
      <c r="F178" s="208" t="s">
        <v>441</v>
      </c>
      <c r="G178" s="109">
        <f>G179</f>
        <v>7168.8</v>
      </c>
      <c r="H178" s="109">
        <f>H179</f>
        <v>7168.8</v>
      </c>
    </row>
    <row r="179" spans="2:8" ht="108" customHeight="1">
      <c r="B179" s="189"/>
      <c r="C179" s="170"/>
      <c r="D179" s="144" t="s">
        <v>442</v>
      </c>
      <c r="E179" s="147"/>
      <c r="F179" s="208" t="s">
        <v>443</v>
      </c>
      <c r="G179" s="109">
        <f>G180+G181</f>
        <v>7168.8</v>
      </c>
      <c r="H179" s="109">
        <f>H180+H181</f>
        <v>7168.8</v>
      </c>
    </row>
    <row r="180" spans="2:8" ht="32.25" customHeight="1">
      <c r="B180" s="189"/>
      <c r="C180" s="170"/>
      <c r="D180" s="147"/>
      <c r="E180" s="147" t="s">
        <v>396</v>
      </c>
      <c r="F180" s="149" t="s">
        <v>397</v>
      </c>
      <c r="G180" s="109">
        <v>1860</v>
      </c>
      <c r="H180" s="109">
        <v>1860</v>
      </c>
    </row>
    <row r="181" spans="2:8" ht="45" customHeight="1">
      <c r="B181" s="189"/>
      <c r="C181" s="155"/>
      <c r="D181" s="147"/>
      <c r="E181" s="148" t="s">
        <v>202</v>
      </c>
      <c r="F181" s="149" t="s">
        <v>203</v>
      </c>
      <c r="G181" s="109">
        <v>5308.8</v>
      </c>
      <c r="H181" s="109">
        <v>5308.8</v>
      </c>
    </row>
    <row r="182" spans="2:8" ht="23.25" customHeight="1">
      <c r="B182" s="189"/>
      <c r="C182" s="155"/>
      <c r="D182" s="159" t="s">
        <v>550</v>
      </c>
      <c r="E182" s="159"/>
      <c r="F182" s="153" t="s">
        <v>551</v>
      </c>
      <c r="G182" s="109">
        <f aca="true" t="shared" si="9" ref="G182:H184">G183</f>
        <v>195.5</v>
      </c>
      <c r="H182" s="109">
        <f t="shared" si="9"/>
        <v>122.2</v>
      </c>
    </row>
    <row r="183" spans="2:8" ht="36" customHeight="1">
      <c r="B183" s="189"/>
      <c r="C183" s="155"/>
      <c r="D183" s="144" t="s">
        <v>583</v>
      </c>
      <c r="E183" s="179"/>
      <c r="F183" s="145" t="s">
        <v>584</v>
      </c>
      <c r="G183" s="109">
        <f t="shared" si="9"/>
        <v>195.5</v>
      </c>
      <c r="H183" s="109">
        <f t="shared" si="9"/>
        <v>122.2</v>
      </c>
    </row>
    <row r="184" spans="2:8" ht="53.25" customHeight="1">
      <c r="B184" s="189"/>
      <c r="C184" s="155"/>
      <c r="D184" s="144" t="s">
        <v>596</v>
      </c>
      <c r="E184" s="299"/>
      <c r="F184" s="299" t="s">
        <v>597</v>
      </c>
      <c r="G184" s="109">
        <f t="shared" si="9"/>
        <v>195.5</v>
      </c>
      <c r="H184" s="109">
        <f t="shared" si="9"/>
        <v>122.2</v>
      </c>
    </row>
    <row r="185" spans="2:8" ht="34.5" customHeight="1">
      <c r="B185" s="189"/>
      <c r="C185" s="155"/>
      <c r="D185" s="144"/>
      <c r="E185" s="159" t="s">
        <v>256</v>
      </c>
      <c r="F185" s="160" t="s">
        <v>257</v>
      </c>
      <c r="G185" s="109">
        <v>195.5</v>
      </c>
      <c r="H185" s="109">
        <v>122.2</v>
      </c>
    </row>
    <row r="186" spans="2:8" ht="15">
      <c r="B186" s="189"/>
      <c r="C186" s="155">
        <v>1004</v>
      </c>
      <c r="D186" s="179"/>
      <c r="E186" s="158"/>
      <c r="F186" s="156" t="s">
        <v>645</v>
      </c>
      <c r="G186" s="109">
        <f>G187</f>
        <v>4211.6</v>
      </c>
      <c r="H186" s="109">
        <f>H187</f>
        <v>4368.2</v>
      </c>
    </row>
    <row r="187" spans="2:8" ht="26.25" customHeight="1">
      <c r="B187" s="189"/>
      <c r="C187" s="155"/>
      <c r="D187" s="144" t="s">
        <v>381</v>
      </c>
      <c r="E187" s="145"/>
      <c r="F187" s="145" t="s">
        <v>382</v>
      </c>
      <c r="G187" s="109">
        <f>G188</f>
        <v>4211.6</v>
      </c>
      <c r="H187" s="109">
        <f>H188</f>
        <v>4368.2</v>
      </c>
    </row>
    <row r="188" spans="2:8" ht="34.5" customHeight="1">
      <c r="B188" s="189"/>
      <c r="C188" s="189"/>
      <c r="D188" s="144" t="s">
        <v>383</v>
      </c>
      <c r="E188" s="145"/>
      <c r="F188" s="145" t="s">
        <v>384</v>
      </c>
      <c r="G188" s="109">
        <f>G190</f>
        <v>4211.6</v>
      </c>
      <c r="H188" s="109">
        <f>H190</f>
        <v>4368.2</v>
      </c>
    </row>
    <row r="189" spans="2:8" ht="45" customHeight="1">
      <c r="B189" s="189"/>
      <c r="C189" s="189"/>
      <c r="D189" s="414" t="s">
        <v>392</v>
      </c>
      <c r="E189" s="415"/>
      <c r="F189" s="207" t="s">
        <v>393</v>
      </c>
      <c r="G189" s="109">
        <f>G190</f>
        <v>4211.6</v>
      </c>
      <c r="H189" s="109">
        <f>H190</f>
        <v>4368.2</v>
      </c>
    </row>
    <row r="190" spans="2:8" ht="52.5" customHeight="1">
      <c r="B190" s="189"/>
      <c r="C190" s="189"/>
      <c r="D190" s="144" t="s">
        <v>394</v>
      </c>
      <c r="E190" s="144"/>
      <c r="F190" s="407" t="s">
        <v>395</v>
      </c>
      <c r="G190" s="109">
        <f>G191</f>
        <v>4211.6</v>
      </c>
      <c r="H190" s="109">
        <f>H191</f>
        <v>4368.2</v>
      </c>
    </row>
    <row r="191" spans="2:8" ht="30" customHeight="1">
      <c r="B191" s="189"/>
      <c r="C191" s="189"/>
      <c r="D191" s="144"/>
      <c r="E191" s="147" t="s">
        <v>396</v>
      </c>
      <c r="F191" s="149" t="s">
        <v>397</v>
      </c>
      <c r="G191" s="109">
        <v>4211.6</v>
      </c>
      <c r="H191" s="109">
        <v>4368.2</v>
      </c>
    </row>
    <row r="192" spans="2:8" ht="15">
      <c r="B192" s="189"/>
      <c r="C192" s="170">
        <v>1100</v>
      </c>
      <c r="D192" s="193"/>
      <c r="E192" s="403"/>
      <c r="F192" s="152" t="s">
        <v>646</v>
      </c>
      <c r="G192" s="109">
        <f>G193</f>
        <v>6248.2</v>
      </c>
      <c r="H192" s="109">
        <f>H193</f>
        <v>6248.2</v>
      </c>
    </row>
    <row r="193" spans="2:8" ht="15">
      <c r="B193" s="189"/>
      <c r="C193" s="193">
        <v>1101</v>
      </c>
      <c r="D193" s="193"/>
      <c r="E193" s="428"/>
      <c r="F193" s="152" t="s">
        <v>647</v>
      </c>
      <c r="G193" s="109">
        <f>G194</f>
        <v>6248.2</v>
      </c>
      <c r="H193" s="109">
        <f>H194</f>
        <v>6248.2</v>
      </c>
    </row>
    <row r="194" spans="2:8" ht="51" customHeight="1">
      <c r="B194" s="189"/>
      <c r="C194" s="193"/>
      <c r="D194" s="144" t="s">
        <v>258</v>
      </c>
      <c r="E194" s="403"/>
      <c r="F194" s="152" t="s">
        <v>259</v>
      </c>
      <c r="G194" s="109">
        <f>G195+G205+G214</f>
        <v>6248.2</v>
      </c>
      <c r="H194" s="109">
        <f>H195+H205+H214</f>
        <v>6248.2</v>
      </c>
    </row>
    <row r="195" spans="2:8" ht="33" customHeight="1">
      <c r="B195" s="189"/>
      <c r="C195" s="193"/>
      <c r="D195" s="144" t="s">
        <v>260</v>
      </c>
      <c r="E195" s="145"/>
      <c r="F195" s="145" t="s">
        <v>261</v>
      </c>
      <c r="G195" s="109">
        <f>G199+G196+G202</f>
        <v>5637.2</v>
      </c>
      <c r="H195" s="109">
        <f>H199+H196+H202</f>
        <v>5637.2</v>
      </c>
    </row>
    <row r="196" spans="2:8" ht="54" customHeight="1">
      <c r="B196" s="189"/>
      <c r="C196" s="193"/>
      <c r="D196" s="144" t="s">
        <v>262</v>
      </c>
      <c r="E196" s="404"/>
      <c r="F196" s="404" t="s">
        <v>648</v>
      </c>
      <c r="G196" s="109">
        <f>G197</f>
        <v>5162.2</v>
      </c>
      <c r="H196" s="109">
        <f>H197</f>
        <v>5162.2</v>
      </c>
    </row>
    <row r="197" spans="2:8" ht="59.25" customHeight="1">
      <c r="B197" s="189"/>
      <c r="C197" s="193"/>
      <c r="D197" s="144" t="s">
        <v>264</v>
      </c>
      <c r="E197" s="146"/>
      <c r="F197" s="146" t="s">
        <v>201</v>
      </c>
      <c r="G197" s="109">
        <f>G198</f>
        <v>5162.2</v>
      </c>
      <c r="H197" s="109">
        <f>H198</f>
        <v>5162.2</v>
      </c>
    </row>
    <row r="198" spans="2:8" ht="51.75" customHeight="1">
      <c r="B198" s="189"/>
      <c r="C198" s="193"/>
      <c r="D198" s="144"/>
      <c r="E198" s="148" t="s">
        <v>202</v>
      </c>
      <c r="F198" s="149" t="s">
        <v>203</v>
      </c>
      <c r="G198" s="109">
        <v>5162.2</v>
      </c>
      <c r="H198" s="109">
        <v>5162.2</v>
      </c>
    </row>
    <row r="199" spans="2:8" ht="51.75" customHeight="1">
      <c r="B199" s="189"/>
      <c r="C199" s="193"/>
      <c r="D199" s="144" t="s">
        <v>265</v>
      </c>
      <c r="E199" s="145"/>
      <c r="F199" s="145" t="s">
        <v>266</v>
      </c>
      <c r="G199" s="109">
        <f>G200</f>
        <v>430</v>
      </c>
      <c r="H199" s="109">
        <f>H200</f>
        <v>430</v>
      </c>
    </row>
    <row r="200" spans="2:8" ht="36.75" customHeight="1">
      <c r="B200" s="189"/>
      <c r="C200" s="193"/>
      <c r="D200" s="144" t="s">
        <v>267</v>
      </c>
      <c r="E200" s="151"/>
      <c r="F200" s="152" t="s">
        <v>268</v>
      </c>
      <c r="G200" s="109">
        <f>G201</f>
        <v>430</v>
      </c>
      <c r="H200" s="109">
        <f>H201</f>
        <v>430</v>
      </c>
    </row>
    <row r="201" spans="2:8" ht="47.25" customHeight="1">
      <c r="B201" s="189"/>
      <c r="C201" s="193"/>
      <c r="D201" s="144"/>
      <c r="E201" s="148" t="s">
        <v>202</v>
      </c>
      <c r="F201" s="149" t="s">
        <v>203</v>
      </c>
      <c r="G201" s="109">
        <v>430</v>
      </c>
      <c r="H201" s="109">
        <v>430</v>
      </c>
    </row>
    <row r="202" spans="2:8" ht="63" customHeight="1">
      <c r="B202" s="189"/>
      <c r="C202" s="193"/>
      <c r="D202" s="144" t="s">
        <v>269</v>
      </c>
      <c r="E202" s="404"/>
      <c r="F202" s="404" t="s">
        <v>649</v>
      </c>
      <c r="G202" s="109">
        <f>G203</f>
        <v>45</v>
      </c>
      <c r="H202" s="109">
        <f>H203</f>
        <v>45</v>
      </c>
    </row>
    <row r="203" spans="2:8" ht="36" customHeight="1">
      <c r="B203" s="189"/>
      <c r="C203" s="193"/>
      <c r="D203" s="144" t="s">
        <v>271</v>
      </c>
      <c r="E203" s="151"/>
      <c r="F203" s="151" t="s">
        <v>272</v>
      </c>
      <c r="G203" s="109">
        <f>G204</f>
        <v>45</v>
      </c>
      <c r="H203" s="109">
        <f>H204</f>
        <v>45</v>
      </c>
    </row>
    <row r="204" spans="2:8" ht="47.25" customHeight="1">
      <c r="B204" s="189"/>
      <c r="C204" s="193"/>
      <c r="D204" s="144"/>
      <c r="E204" s="148" t="s">
        <v>202</v>
      </c>
      <c r="F204" s="149" t="s">
        <v>203</v>
      </c>
      <c r="G204" s="109">
        <v>45</v>
      </c>
      <c r="H204" s="109">
        <v>45</v>
      </c>
    </row>
    <row r="205" spans="2:8" ht="45.75" customHeight="1">
      <c r="B205" s="189"/>
      <c r="C205" s="193"/>
      <c r="D205" s="144" t="s">
        <v>273</v>
      </c>
      <c r="E205" s="145"/>
      <c r="F205" s="145" t="s">
        <v>274</v>
      </c>
      <c r="G205" s="109">
        <f>G206+G211</f>
        <v>525</v>
      </c>
      <c r="H205" s="109">
        <f>H206+H211</f>
        <v>525</v>
      </c>
    </row>
    <row r="206" spans="2:8" ht="66.75" customHeight="1">
      <c r="B206" s="189"/>
      <c r="C206" s="193"/>
      <c r="D206" s="144" t="s">
        <v>275</v>
      </c>
      <c r="E206" s="145"/>
      <c r="F206" s="145" t="s">
        <v>276</v>
      </c>
      <c r="G206" s="109">
        <f>G207+G209</f>
        <v>495</v>
      </c>
      <c r="H206" s="109">
        <f>H207+H209</f>
        <v>495</v>
      </c>
    </row>
    <row r="207" spans="2:8" ht="34.5" customHeight="1">
      <c r="B207" s="189"/>
      <c r="C207" s="193"/>
      <c r="D207" s="144" t="s">
        <v>277</v>
      </c>
      <c r="E207" s="151"/>
      <c r="F207" s="151" t="s">
        <v>278</v>
      </c>
      <c r="G207" s="109">
        <f>G208</f>
        <v>450</v>
      </c>
      <c r="H207" s="109">
        <f>H208</f>
        <v>450</v>
      </c>
    </row>
    <row r="208" spans="2:8" ht="46.5" customHeight="1">
      <c r="B208" s="189"/>
      <c r="C208" s="193"/>
      <c r="D208" s="144"/>
      <c r="E208" s="148" t="s">
        <v>202</v>
      </c>
      <c r="F208" s="149" t="s">
        <v>203</v>
      </c>
      <c r="G208" s="109">
        <v>450</v>
      </c>
      <c r="H208" s="109">
        <v>450</v>
      </c>
    </row>
    <row r="209" spans="2:8" ht="46.5" customHeight="1">
      <c r="B209" s="189"/>
      <c r="C209" s="193"/>
      <c r="D209" s="144" t="s">
        <v>279</v>
      </c>
      <c r="E209" s="151"/>
      <c r="F209" s="151" t="s">
        <v>280</v>
      </c>
      <c r="G209" s="109">
        <f>G210</f>
        <v>45</v>
      </c>
      <c r="H209" s="109">
        <f>H210</f>
        <v>45</v>
      </c>
    </row>
    <row r="210" spans="2:8" ht="46.5" customHeight="1">
      <c r="B210" s="189"/>
      <c r="C210" s="193"/>
      <c r="D210" s="144"/>
      <c r="E210" s="148" t="s">
        <v>202</v>
      </c>
      <c r="F210" s="149" t="s">
        <v>203</v>
      </c>
      <c r="G210" s="109">
        <v>45</v>
      </c>
      <c r="H210" s="109">
        <v>45</v>
      </c>
    </row>
    <row r="211" spans="2:8" ht="42" customHeight="1">
      <c r="B211" s="189"/>
      <c r="C211" s="193"/>
      <c r="D211" s="144" t="s">
        <v>281</v>
      </c>
      <c r="E211" s="145"/>
      <c r="F211" s="145" t="s">
        <v>282</v>
      </c>
      <c r="G211" s="109">
        <f>G212</f>
        <v>30</v>
      </c>
      <c r="H211" s="109">
        <f>H212</f>
        <v>30</v>
      </c>
    </row>
    <row r="212" spans="2:8" ht="49.5" customHeight="1">
      <c r="B212" s="189"/>
      <c r="C212" s="193"/>
      <c r="D212" s="144" t="s">
        <v>283</v>
      </c>
      <c r="E212" s="151"/>
      <c r="F212" s="151" t="s">
        <v>284</v>
      </c>
      <c r="G212" s="109">
        <f>G213</f>
        <v>30</v>
      </c>
      <c r="H212" s="109">
        <f>H213</f>
        <v>30</v>
      </c>
    </row>
    <row r="213" spans="2:8" ht="46.5" customHeight="1">
      <c r="B213" s="189"/>
      <c r="C213" s="193"/>
      <c r="D213" s="144"/>
      <c r="E213" s="148" t="s">
        <v>202</v>
      </c>
      <c r="F213" s="149" t="s">
        <v>203</v>
      </c>
      <c r="G213" s="109">
        <v>30</v>
      </c>
      <c r="H213" s="109">
        <v>30</v>
      </c>
    </row>
    <row r="214" spans="2:8" ht="53.25" customHeight="1">
      <c r="B214" s="189"/>
      <c r="C214" s="193"/>
      <c r="D214" s="144" t="s">
        <v>285</v>
      </c>
      <c r="E214" s="145"/>
      <c r="F214" s="145" t="s">
        <v>286</v>
      </c>
      <c r="G214" s="109">
        <f>G215+G220</f>
        <v>86</v>
      </c>
      <c r="H214" s="109">
        <f>H215+H220</f>
        <v>86</v>
      </c>
    </row>
    <row r="215" spans="2:8" ht="63.75" customHeight="1">
      <c r="B215" s="189"/>
      <c r="C215" s="193"/>
      <c r="D215" s="144" t="s">
        <v>287</v>
      </c>
      <c r="E215" s="145"/>
      <c r="F215" s="145" t="s">
        <v>288</v>
      </c>
      <c r="G215" s="109">
        <f>G216+G218</f>
        <v>46</v>
      </c>
      <c r="H215" s="109">
        <f>H216+H218</f>
        <v>46</v>
      </c>
    </row>
    <row r="216" spans="2:8" ht="33.75" customHeight="1">
      <c r="B216" s="189"/>
      <c r="C216" s="193"/>
      <c r="D216" s="144" t="s">
        <v>289</v>
      </c>
      <c r="E216" s="151"/>
      <c r="F216" s="151" t="s">
        <v>290</v>
      </c>
      <c r="G216" s="109">
        <f>G217</f>
        <v>5</v>
      </c>
      <c r="H216" s="109">
        <f>H217</f>
        <v>5</v>
      </c>
    </row>
    <row r="217" spans="2:8" ht="44.25" customHeight="1">
      <c r="B217" s="189"/>
      <c r="C217" s="193"/>
      <c r="D217" s="405"/>
      <c r="E217" s="148" t="s">
        <v>202</v>
      </c>
      <c r="F217" s="149" t="s">
        <v>203</v>
      </c>
      <c r="G217" s="109">
        <v>5</v>
      </c>
      <c r="H217" s="109">
        <v>5</v>
      </c>
    </row>
    <row r="218" spans="2:8" ht="36" customHeight="1">
      <c r="B218" s="189"/>
      <c r="C218" s="193"/>
      <c r="D218" s="144" t="s">
        <v>291</v>
      </c>
      <c r="E218" s="151"/>
      <c r="F218" s="151" t="s">
        <v>292</v>
      </c>
      <c r="G218" s="109">
        <f>G219</f>
        <v>41</v>
      </c>
      <c r="H218" s="109">
        <f>H219</f>
        <v>41</v>
      </c>
    </row>
    <row r="219" spans="2:8" ht="48.75" customHeight="1">
      <c r="B219" s="189"/>
      <c r="C219" s="193"/>
      <c r="D219" s="405"/>
      <c r="E219" s="148" t="s">
        <v>202</v>
      </c>
      <c r="F219" s="149" t="s">
        <v>203</v>
      </c>
      <c r="G219" s="109">
        <v>41</v>
      </c>
      <c r="H219" s="109">
        <v>41</v>
      </c>
    </row>
    <row r="220" spans="2:8" ht="48.75" customHeight="1">
      <c r="B220" s="189"/>
      <c r="C220" s="193"/>
      <c r="D220" s="144" t="s">
        <v>293</v>
      </c>
      <c r="E220" s="151"/>
      <c r="F220" s="151" t="s">
        <v>294</v>
      </c>
      <c r="G220" s="109">
        <f>G221</f>
        <v>40</v>
      </c>
      <c r="H220" s="109">
        <f>H221</f>
        <v>40</v>
      </c>
    </row>
    <row r="221" spans="2:8" ht="48.75" customHeight="1">
      <c r="B221" s="189"/>
      <c r="C221" s="193"/>
      <c r="D221" s="144" t="s">
        <v>295</v>
      </c>
      <c r="E221" s="151"/>
      <c r="F221" s="151" t="s">
        <v>296</v>
      </c>
      <c r="G221" s="109">
        <f>G222</f>
        <v>40</v>
      </c>
      <c r="H221" s="109">
        <f>H222</f>
        <v>40</v>
      </c>
    </row>
    <row r="222" spans="2:8" ht="48.75" customHeight="1">
      <c r="B222" s="189"/>
      <c r="C222" s="193"/>
      <c r="D222" s="405"/>
      <c r="E222" s="148" t="s">
        <v>202</v>
      </c>
      <c r="F222" s="149" t="s">
        <v>203</v>
      </c>
      <c r="G222" s="109">
        <v>40</v>
      </c>
      <c r="H222" s="109">
        <v>40</v>
      </c>
    </row>
    <row r="223" spans="2:8" ht="34.5" customHeight="1">
      <c r="B223" s="308">
        <v>563</v>
      </c>
      <c r="C223" s="189"/>
      <c r="D223" s="190"/>
      <c r="E223" s="191"/>
      <c r="F223" s="195" t="s">
        <v>650</v>
      </c>
      <c r="G223" s="309">
        <f>G224+G281+G342+G328+G316+G335</f>
        <v>73362.59</v>
      </c>
      <c r="H223" s="309">
        <f>H224+H281+H342+H328+H316+H335</f>
        <v>72900.89</v>
      </c>
    </row>
    <row r="224" spans="2:8" ht="18.75" customHeight="1">
      <c r="B224" s="189"/>
      <c r="C224" s="170" t="s">
        <v>612</v>
      </c>
      <c r="D224" s="170"/>
      <c r="E224" s="193"/>
      <c r="F224" s="192" t="s">
        <v>613</v>
      </c>
      <c r="G224" s="141">
        <f>G230+G263+G225+G258</f>
        <v>32103.899999999998</v>
      </c>
      <c r="H224" s="141">
        <f>H230+H263+H225+H258</f>
        <v>32107.199999999997</v>
      </c>
    </row>
    <row r="225" spans="2:8" ht="44.25" customHeight="1">
      <c r="B225" s="189"/>
      <c r="C225" s="170" t="s">
        <v>651</v>
      </c>
      <c r="D225" s="170"/>
      <c r="E225" s="193"/>
      <c r="F225" s="156" t="s">
        <v>652</v>
      </c>
      <c r="G225" s="141">
        <f aca="true" t="shared" si="10" ref="G225:H228">G226</f>
        <v>1372.8</v>
      </c>
      <c r="H225" s="141">
        <f t="shared" si="10"/>
        <v>1372.8</v>
      </c>
    </row>
    <row r="226" spans="2:8" ht="18.75" customHeight="1">
      <c r="B226" s="189"/>
      <c r="C226" s="170"/>
      <c r="D226" s="159" t="s">
        <v>550</v>
      </c>
      <c r="E226" s="159"/>
      <c r="F226" s="177" t="s">
        <v>551</v>
      </c>
      <c r="G226" s="141">
        <f t="shared" si="10"/>
        <v>1372.8</v>
      </c>
      <c r="H226" s="141">
        <f t="shared" si="10"/>
        <v>1372.8</v>
      </c>
    </row>
    <row r="227" spans="2:8" ht="30.75" customHeight="1">
      <c r="B227" s="189"/>
      <c r="C227" s="170"/>
      <c r="D227" s="144" t="s">
        <v>552</v>
      </c>
      <c r="E227" s="10"/>
      <c r="F227" s="145" t="s">
        <v>553</v>
      </c>
      <c r="G227" s="141">
        <f t="shared" si="10"/>
        <v>1372.8</v>
      </c>
      <c r="H227" s="141">
        <f t="shared" si="10"/>
        <v>1372.8</v>
      </c>
    </row>
    <row r="228" spans="2:8" ht="18.75" customHeight="1">
      <c r="B228" s="189"/>
      <c r="C228" s="170"/>
      <c r="D228" s="144" t="s">
        <v>554</v>
      </c>
      <c r="E228" s="145"/>
      <c r="F228" s="145" t="s">
        <v>555</v>
      </c>
      <c r="G228" s="141">
        <f t="shared" si="10"/>
        <v>1372.8</v>
      </c>
      <c r="H228" s="141">
        <f t="shared" si="10"/>
        <v>1372.8</v>
      </c>
    </row>
    <row r="229" spans="2:8" ht="75.75" customHeight="1">
      <c r="B229" s="189"/>
      <c r="C229" s="170"/>
      <c r="D229" s="144"/>
      <c r="E229" s="159" t="s">
        <v>436</v>
      </c>
      <c r="F229" s="160" t="s">
        <v>437</v>
      </c>
      <c r="G229" s="141">
        <v>1372.8</v>
      </c>
      <c r="H229" s="141">
        <v>1372.8</v>
      </c>
    </row>
    <row r="230" spans="2:8" ht="66" customHeight="1">
      <c r="B230" s="189"/>
      <c r="C230" s="170" t="s">
        <v>653</v>
      </c>
      <c r="D230" s="170"/>
      <c r="E230" s="193"/>
      <c r="F230" s="156" t="s">
        <v>654</v>
      </c>
      <c r="G230" s="141">
        <f>G231</f>
        <v>28812.2</v>
      </c>
      <c r="H230" s="141">
        <f>H231</f>
        <v>28813.5</v>
      </c>
    </row>
    <row r="231" spans="2:8" ht="19.5" customHeight="1">
      <c r="B231" s="189"/>
      <c r="C231" s="170"/>
      <c r="D231" s="159" t="s">
        <v>550</v>
      </c>
      <c r="E231" s="159"/>
      <c r="F231" s="177" t="s">
        <v>551</v>
      </c>
      <c r="G231" s="141">
        <f>G232</f>
        <v>28812.2</v>
      </c>
      <c r="H231" s="141">
        <f>H232</f>
        <v>28813.5</v>
      </c>
    </row>
    <row r="232" spans="2:8" ht="30.75" customHeight="1">
      <c r="B232" s="189"/>
      <c r="C232" s="170"/>
      <c r="D232" s="144" t="s">
        <v>552</v>
      </c>
      <c r="E232" s="10"/>
      <c r="F232" s="145" t="s">
        <v>553</v>
      </c>
      <c r="G232" s="141">
        <f>G233+G239+G245+G248+G255+G250+G252+G237+G242</f>
        <v>28812.2</v>
      </c>
      <c r="H232" s="141">
        <f>H233+H239+H245+H248+H255+H250+H252+H237+H242</f>
        <v>28813.5</v>
      </c>
    </row>
    <row r="233" spans="2:8" ht="36.75" customHeight="1">
      <c r="B233" s="189"/>
      <c r="C233" s="170"/>
      <c r="D233" s="144" t="s">
        <v>562</v>
      </c>
      <c r="E233" s="179"/>
      <c r="F233" s="145" t="s">
        <v>465</v>
      </c>
      <c r="G233" s="141">
        <f>G234+G235+G236</f>
        <v>26945.899999999998</v>
      </c>
      <c r="H233" s="141">
        <f>H234+H235+H236</f>
        <v>26945.899999999998</v>
      </c>
    </row>
    <row r="234" spans="2:8" ht="77.25" customHeight="1">
      <c r="B234" s="189"/>
      <c r="C234" s="170"/>
      <c r="D234" s="155"/>
      <c r="E234" s="159" t="s">
        <v>436</v>
      </c>
      <c r="F234" s="160" t="s">
        <v>437</v>
      </c>
      <c r="G234" s="209">
        <v>22044.1</v>
      </c>
      <c r="H234" s="209">
        <v>22044.1</v>
      </c>
    </row>
    <row r="235" spans="2:8" ht="33.75" customHeight="1">
      <c r="B235" s="189"/>
      <c r="C235" s="170"/>
      <c r="D235" s="155"/>
      <c r="E235" s="159" t="s">
        <v>256</v>
      </c>
      <c r="F235" s="160" t="s">
        <v>257</v>
      </c>
      <c r="G235" s="209">
        <v>4744.3</v>
      </c>
      <c r="H235" s="209">
        <v>4744.3</v>
      </c>
    </row>
    <row r="236" spans="2:8" ht="17.25" customHeight="1">
      <c r="B236" s="189"/>
      <c r="C236" s="170"/>
      <c r="D236" s="170"/>
      <c r="E236" s="155">
        <v>800</v>
      </c>
      <c r="F236" s="156" t="s">
        <v>319</v>
      </c>
      <c r="G236" s="141">
        <v>157.5</v>
      </c>
      <c r="H236" s="141">
        <v>157.5</v>
      </c>
    </row>
    <row r="237" spans="2:8" ht="50.25" customHeight="1">
      <c r="B237" s="189"/>
      <c r="C237" s="170"/>
      <c r="D237" s="144" t="s">
        <v>563</v>
      </c>
      <c r="E237" s="147"/>
      <c r="F237" s="208" t="s">
        <v>564</v>
      </c>
      <c r="G237" s="141">
        <f>G238</f>
        <v>881.1</v>
      </c>
      <c r="H237" s="141">
        <f>H238</f>
        <v>881.1</v>
      </c>
    </row>
    <row r="238" spans="2:8" ht="78" customHeight="1">
      <c r="B238" s="189"/>
      <c r="C238" s="170"/>
      <c r="D238" s="147"/>
      <c r="E238" s="159" t="s">
        <v>436</v>
      </c>
      <c r="F238" s="160" t="s">
        <v>437</v>
      </c>
      <c r="G238" s="209">
        <v>881.1</v>
      </c>
      <c r="H238" s="209">
        <v>881.1</v>
      </c>
    </row>
    <row r="239" spans="2:8" ht="81.75" customHeight="1">
      <c r="B239" s="189"/>
      <c r="C239" s="170"/>
      <c r="D239" s="144" t="s">
        <v>565</v>
      </c>
      <c r="E239" s="211"/>
      <c r="F239" s="300" t="s">
        <v>566</v>
      </c>
      <c r="G239" s="141">
        <f>G240+G241</f>
        <v>109.7</v>
      </c>
      <c r="H239" s="141">
        <f>H240+H241</f>
        <v>109.7</v>
      </c>
    </row>
    <row r="240" spans="2:8" ht="81" customHeight="1">
      <c r="B240" s="189"/>
      <c r="C240" s="170"/>
      <c r="D240" s="210"/>
      <c r="E240" s="159" t="s">
        <v>436</v>
      </c>
      <c r="F240" s="160" t="s">
        <v>437</v>
      </c>
      <c r="G240" s="141">
        <v>107.7</v>
      </c>
      <c r="H240" s="141">
        <v>107.7</v>
      </c>
    </row>
    <row r="241" spans="2:8" ht="35.25" customHeight="1">
      <c r="B241" s="189"/>
      <c r="C241" s="170"/>
      <c r="D241" s="210"/>
      <c r="E241" s="159" t="s">
        <v>256</v>
      </c>
      <c r="F241" s="160" t="s">
        <v>257</v>
      </c>
      <c r="G241" s="141">
        <v>2</v>
      </c>
      <c r="H241" s="141">
        <v>2</v>
      </c>
    </row>
    <row r="242" spans="2:8" ht="76.5" customHeight="1">
      <c r="B242" s="189"/>
      <c r="C242" s="170"/>
      <c r="D242" s="144" t="s">
        <v>567</v>
      </c>
      <c r="E242" s="147"/>
      <c r="F242" s="153" t="s">
        <v>568</v>
      </c>
      <c r="G242" s="141">
        <f>G243+G244</f>
        <v>1.2</v>
      </c>
      <c r="H242" s="141">
        <f>H243+H244</f>
        <v>1.2</v>
      </c>
    </row>
    <row r="243" spans="2:8" ht="78" customHeight="1">
      <c r="B243" s="189"/>
      <c r="C243" s="170"/>
      <c r="D243" s="210"/>
      <c r="E243" s="159" t="s">
        <v>436</v>
      </c>
      <c r="F243" s="160" t="s">
        <v>437</v>
      </c>
      <c r="G243" s="141">
        <v>1</v>
      </c>
      <c r="H243" s="141">
        <v>1</v>
      </c>
    </row>
    <row r="244" spans="2:8" ht="35.25" customHeight="1">
      <c r="B244" s="189"/>
      <c r="C244" s="170"/>
      <c r="D244" s="210"/>
      <c r="E244" s="159" t="s">
        <v>256</v>
      </c>
      <c r="F244" s="160" t="s">
        <v>257</v>
      </c>
      <c r="G244" s="141">
        <v>0.2</v>
      </c>
      <c r="H244" s="141">
        <v>0.2</v>
      </c>
    </row>
    <row r="245" spans="2:8" ht="62.25" customHeight="1">
      <c r="B245" s="189"/>
      <c r="C245" s="170"/>
      <c r="D245" s="144" t="s">
        <v>569</v>
      </c>
      <c r="E245" s="305"/>
      <c r="F245" s="208" t="s">
        <v>570</v>
      </c>
      <c r="G245" s="141">
        <f>G246+G247</f>
        <v>422.2</v>
      </c>
      <c r="H245" s="141">
        <f>H246+H247</f>
        <v>423.5</v>
      </c>
    </row>
    <row r="246" spans="2:8" ht="81" customHeight="1">
      <c r="B246" s="189"/>
      <c r="C246" s="170"/>
      <c r="D246" s="155"/>
      <c r="E246" s="159" t="s">
        <v>436</v>
      </c>
      <c r="F246" s="160" t="s">
        <v>437</v>
      </c>
      <c r="G246" s="141">
        <v>325.5</v>
      </c>
      <c r="H246" s="141">
        <v>325.5</v>
      </c>
    </row>
    <row r="247" spans="2:8" ht="30" customHeight="1">
      <c r="B247" s="189"/>
      <c r="C247" s="170"/>
      <c r="D247" s="155"/>
      <c r="E247" s="159" t="s">
        <v>256</v>
      </c>
      <c r="F247" s="160" t="s">
        <v>257</v>
      </c>
      <c r="G247" s="141">
        <v>96.7</v>
      </c>
      <c r="H247" s="141">
        <v>98</v>
      </c>
    </row>
    <row r="248" spans="2:8" ht="33" customHeight="1">
      <c r="B248" s="189"/>
      <c r="C248" s="170"/>
      <c r="D248" s="144" t="s">
        <v>571</v>
      </c>
      <c r="E248" s="305"/>
      <c r="F248" s="208" t="s">
        <v>572</v>
      </c>
      <c r="G248" s="141">
        <f>G249</f>
        <v>3.9</v>
      </c>
      <c r="H248" s="141">
        <f>H249</f>
        <v>3.9</v>
      </c>
    </row>
    <row r="249" spans="2:8" ht="30.75" customHeight="1">
      <c r="B249" s="189"/>
      <c r="C249" s="170"/>
      <c r="D249" s="210"/>
      <c r="E249" s="159" t="s">
        <v>256</v>
      </c>
      <c r="F249" s="160" t="s">
        <v>257</v>
      </c>
      <c r="G249" s="141">
        <v>3.9</v>
      </c>
      <c r="H249" s="141">
        <v>3.9</v>
      </c>
    </row>
    <row r="250" spans="2:8" ht="51" customHeight="1">
      <c r="B250" s="189"/>
      <c r="C250" s="170"/>
      <c r="D250" s="144" t="s">
        <v>573</v>
      </c>
      <c r="E250" s="211"/>
      <c r="F250" s="207" t="s">
        <v>574</v>
      </c>
      <c r="G250" s="141">
        <f>G251</f>
        <v>43.7</v>
      </c>
      <c r="H250" s="141">
        <f>H251</f>
        <v>43.7</v>
      </c>
    </row>
    <row r="251" spans="2:8" ht="30.75" customHeight="1">
      <c r="B251" s="189"/>
      <c r="C251" s="170"/>
      <c r="D251" s="210"/>
      <c r="E251" s="159" t="s">
        <v>256</v>
      </c>
      <c r="F251" s="160" t="s">
        <v>257</v>
      </c>
      <c r="G251" s="141">
        <v>43.7</v>
      </c>
      <c r="H251" s="141">
        <v>43.7</v>
      </c>
    </row>
    <row r="252" spans="2:8" ht="81" customHeight="1">
      <c r="B252" s="189"/>
      <c r="C252" s="170"/>
      <c r="D252" s="144" t="s">
        <v>575</v>
      </c>
      <c r="E252" s="147"/>
      <c r="F252" s="208" t="s">
        <v>576</v>
      </c>
      <c r="G252" s="141">
        <f>G253+G254</f>
        <v>9.4</v>
      </c>
      <c r="H252" s="141">
        <f>H253+H254</f>
        <v>9.4</v>
      </c>
    </row>
    <row r="253" spans="2:8" ht="79.5" customHeight="1">
      <c r="B253" s="189"/>
      <c r="C253" s="170"/>
      <c r="D253" s="155"/>
      <c r="E253" s="159" t="s">
        <v>436</v>
      </c>
      <c r="F253" s="160" t="s">
        <v>437</v>
      </c>
      <c r="G253" s="141">
        <v>7.9</v>
      </c>
      <c r="H253" s="141">
        <v>7.9</v>
      </c>
    </row>
    <row r="254" spans="2:8" ht="33.75" customHeight="1">
      <c r="B254" s="189"/>
      <c r="C254" s="170"/>
      <c r="D254" s="155"/>
      <c r="E254" s="159" t="s">
        <v>256</v>
      </c>
      <c r="F254" s="160" t="s">
        <v>257</v>
      </c>
      <c r="G254" s="141">
        <v>1.5</v>
      </c>
      <c r="H254" s="141">
        <v>1.5</v>
      </c>
    </row>
    <row r="255" spans="2:8" ht="51" customHeight="1">
      <c r="B255" s="189"/>
      <c r="C255" s="170"/>
      <c r="D255" s="144" t="s">
        <v>577</v>
      </c>
      <c r="E255" s="147"/>
      <c r="F255" s="208" t="s">
        <v>578</v>
      </c>
      <c r="G255" s="141">
        <f>G256+G257</f>
        <v>395.1</v>
      </c>
      <c r="H255" s="141">
        <f>H256+H257</f>
        <v>395.1</v>
      </c>
    </row>
    <row r="256" spans="2:8" ht="79.5" customHeight="1">
      <c r="B256" s="189"/>
      <c r="C256" s="170"/>
      <c r="D256" s="155"/>
      <c r="E256" s="159" t="s">
        <v>436</v>
      </c>
      <c r="F256" s="160" t="s">
        <v>437</v>
      </c>
      <c r="G256" s="141">
        <v>380.1</v>
      </c>
      <c r="H256" s="141">
        <v>380.1</v>
      </c>
    </row>
    <row r="257" spans="2:8" ht="33.75" customHeight="1">
      <c r="B257" s="189"/>
      <c r="C257" s="170"/>
      <c r="D257" s="155"/>
      <c r="E257" s="159" t="s">
        <v>256</v>
      </c>
      <c r="F257" s="160" t="s">
        <v>257</v>
      </c>
      <c r="G257" s="141">
        <v>15</v>
      </c>
      <c r="H257" s="141">
        <v>15</v>
      </c>
    </row>
    <row r="258" spans="2:8" ht="22.5" customHeight="1">
      <c r="B258" s="189"/>
      <c r="C258" s="170" t="s">
        <v>655</v>
      </c>
      <c r="D258" s="155"/>
      <c r="E258" s="159"/>
      <c r="F258" s="160" t="s">
        <v>656</v>
      </c>
      <c r="G258" s="141">
        <f aca="true" t="shared" si="11" ref="G258:H261">G259</f>
        <v>3.1</v>
      </c>
      <c r="H258" s="141">
        <f t="shared" si="11"/>
        <v>5.1</v>
      </c>
    </row>
    <row r="259" spans="2:8" ht="21" customHeight="1">
      <c r="B259" s="189"/>
      <c r="C259" s="170"/>
      <c r="D259" s="159" t="s">
        <v>550</v>
      </c>
      <c r="E259" s="159"/>
      <c r="F259" s="177" t="s">
        <v>551</v>
      </c>
      <c r="G259" s="141">
        <f t="shared" si="11"/>
        <v>3.1</v>
      </c>
      <c r="H259" s="141">
        <f t="shared" si="11"/>
        <v>5.1</v>
      </c>
    </row>
    <row r="260" spans="2:8" ht="33.75" customHeight="1">
      <c r="B260" s="189"/>
      <c r="C260" s="170"/>
      <c r="D260" s="144" t="s">
        <v>552</v>
      </c>
      <c r="E260" s="10"/>
      <c r="F260" s="145" t="s">
        <v>553</v>
      </c>
      <c r="G260" s="141">
        <f t="shared" si="11"/>
        <v>3.1</v>
      </c>
      <c r="H260" s="141">
        <f t="shared" si="11"/>
        <v>5.1</v>
      </c>
    </row>
    <row r="261" spans="2:8" ht="62.25" customHeight="1">
      <c r="B261" s="189"/>
      <c r="C261" s="170"/>
      <c r="D261" s="144" t="s">
        <v>579</v>
      </c>
      <c r="E261" s="159"/>
      <c r="F261" s="160" t="s">
        <v>580</v>
      </c>
      <c r="G261" s="141">
        <f t="shared" si="11"/>
        <v>3.1</v>
      </c>
      <c r="H261" s="141">
        <f t="shared" si="11"/>
        <v>5.1</v>
      </c>
    </row>
    <row r="262" spans="2:8" ht="33.75" customHeight="1">
      <c r="B262" s="189"/>
      <c r="C262" s="170"/>
      <c r="D262" s="155"/>
      <c r="E262" s="159" t="s">
        <v>256</v>
      </c>
      <c r="F262" s="160" t="s">
        <v>257</v>
      </c>
      <c r="G262" s="141">
        <v>3.1</v>
      </c>
      <c r="H262" s="141">
        <v>5.1</v>
      </c>
    </row>
    <row r="263" spans="2:8" ht="21.75" customHeight="1">
      <c r="B263" s="189"/>
      <c r="C263" s="170" t="s">
        <v>616</v>
      </c>
      <c r="D263" s="170"/>
      <c r="E263" s="193"/>
      <c r="F263" s="152" t="s">
        <v>617</v>
      </c>
      <c r="G263" s="141">
        <f>G264+G271</f>
        <v>1915.8</v>
      </c>
      <c r="H263" s="141">
        <f>H264+H271</f>
        <v>1915.8</v>
      </c>
    </row>
    <row r="264" spans="2:8" ht="34.5" customHeight="1">
      <c r="B264" s="189"/>
      <c r="C264" s="170"/>
      <c r="D264" s="144" t="s">
        <v>194</v>
      </c>
      <c r="E264" s="197"/>
      <c r="F264" s="198" t="s">
        <v>195</v>
      </c>
      <c r="G264" s="141">
        <f>G265</f>
        <v>69.8</v>
      </c>
      <c r="H264" s="141">
        <f>H265</f>
        <v>69.8</v>
      </c>
    </row>
    <row r="265" spans="2:8" ht="15.75" customHeight="1">
      <c r="B265" s="189"/>
      <c r="C265" s="170"/>
      <c r="D265" s="144" t="s">
        <v>248</v>
      </c>
      <c r="E265" s="156"/>
      <c r="F265" s="156" t="s">
        <v>249</v>
      </c>
      <c r="G265" s="141">
        <f>G266</f>
        <v>69.8</v>
      </c>
      <c r="H265" s="141">
        <f>H266</f>
        <v>69.8</v>
      </c>
    </row>
    <row r="266" spans="2:8" ht="33" customHeight="1">
      <c r="B266" s="189"/>
      <c r="C266" s="170"/>
      <c r="D266" s="144" t="s">
        <v>250</v>
      </c>
      <c r="E266" s="145"/>
      <c r="F266" s="145" t="s">
        <v>251</v>
      </c>
      <c r="G266" s="141">
        <f>G269+G267</f>
        <v>69.8</v>
      </c>
      <c r="H266" s="141">
        <f>H269+H267</f>
        <v>69.8</v>
      </c>
    </row>
    <row r="267" spans="2:8" ht="54" customHeight="1">
      <c r="B267" s="189"/>
      <c r="C267" s="170"/>
      <c r="D267" s="144" t="s">
        <v>252</v>
      </c>
      <c r="E267" s="146"/>
      <c r="F267" s="146" t="s">
        <v>253</v>
      </c>
      <c r="G267" s="141">
        <f>G268</f>
        <v>10</v>
      </c>
      <c r="H267" s="141">
        <f>H268</f>
        <v>10</v>
      </c>
    </row>
    <row r="268" spans="2:8" ht="33" customHeight="1">
      <c r="B268" s="189"/>
      <c r="C268" s="170"/>
      <c r="D268" s="144"/>
      <c r="E268" s="148" t="s">
        <v>396</v>
      </c>
      <c r="F268" s="160" t="s">
        <v>397</v>
      </c>
      <c r="G268" s="141">
        <v>10</v>
      </c>
      <c r="H268" s="141">
        <v>10</v>
      </c>
    </row>
    <row r="269" spans="2:8" ht="48.75" customHeight="1">
      <c r="B269" s="189"/>
      <c r="C269" s="170"/>
      <c r="D269" s="144" t="s">
        <v>254</v>
      </c>
      <c r="E269" s="146"/>
      <c r="F269" s="146" t="s">
        <v>255</v>
      </c>
      <c r="G269" s="141">
        <f>G270</f>
        <v>59.8</v>
      </c>
      <c r="H269" s="141">
        <f>H270</f>
        <v>59.8</v>
      </c>
    </row>
    <row r="270" spans="2:8" ht="36.75" customHeight="1">
      <c r="B270" s="189"/>
      <c r="C270" s="170"/>
      <c r="D270" s="144"/>
      <c r="E270" s="159" t="s">
        <v>256</v>
      </c>
      <c r="F270" s="160" t="s">
        <v>257</v>
      </c>
      <c r="G270" s="141">
        <v>59.8</v>
      </c>
      <c r="H270" s="141">
        <v>59.8</v>
      </c>
    </row>
    <row r="271" spans="2:8" ht="15.75" customHeight="1">
      <c r="B271" s="189"/>
      <c r="C271" s="170"/>
      <c r="D271" s="159" t="s">
        <v>550</v>
      </c>
      <c r="E271" s="159"/>
      <c r="F271" s="153" t="s">
        <v>551</v>
      </c>
      <c r="G271" s="109">
        <f>G272+G278</f>
        <v>1846</v>
      </c>
      <c r="H271" s="109">
        <f>H272+H278</f>
        <v>1846</v>
      </c>
    </row>
    <row r="272" spans="2:8" ht="39" customHeight="1">
      <c r="B272" s="189"/>
      <c r="C272" s="170"/>
      <c r="D272" s="144" t="s">
        <v>552</v>
      </c>
      <c r="E272" s="10"/>
      <c r="F272" s="145" t="s">
        <v>553</v>
      </c>
      <c r="G272" s="109">
        <f>G273+G275</f>
        <v>1646</v>
      </c>
      <c r="H272" s="109">
        <f>H273+H275</f>
        <v>1646</v>
      </c>
    </row>
    <row r="273" spans="2:8" ht="31.5" customHeight="1">
      <c r="B273" s="189"/>
      <c r="C273" s="170"/>
      <c r="D273" s="144" t="s">
        <v>560</v>
      </c>
      <c r="E273" s="10"/>
      <c r="F273" s="156" t="s">
        <v>561</v>
      </c>
      <c r="G273" s="109">
        <f>G274</f>
        <v>50</v>
      </c>
      <c r="H273" s="109">
        <f>H274</f>
        <v>50</v>
      </c>
    </row>
    <row r="274" spans="2:8" ht="19.5" customHeight="1">
      <c r="B274" s="189"/>
      <c r="C274" s="170"/>
      <c r="D274" s="159"/>
      <c r="E274" s="155">
        <v>800</v>
      </c>
      <c r="F274" s="156" t="s">
        <v>319</v>
      </c>
      <c r="G274" s="109">
        <v>50</v>
      </c>
      <c r="H274" s="109">
        <v>50</v>
      </c>
    </row>
    <row r="275" spans="2:8" ht="32.25" customHeight="1">
      <c r="B275" s="189"/>
      <c r="C275" s="170"/>
      <c r="D275" s="144" t="s">
        <v>581</v>
      </c>
      <c r="E275" s="159"/>
      <c r="F275" s="299" t="s">
        <v>582</v>
      </c>
      <c r="G275" s="141">
        <f>G276+G277</f>
        <v>1596</v>
      </c>
      <c r="H275" s="141">
        <f>H276+H277</f>
        <v>1596</v>
      </c>
    </row>
    <row r="276" spans="2:8" ht="82.5" customHeight="1">
      <c r="B276" s="189"/>
      <c r="C276" s="170"/>
      <c r="D276" s="155"/>
      <c r="E276" s="159" t="s">
        <v>436</v>
      </c>
      <c r="F276" s="160" t="s">
        <v>437</v>
      </c>
      <c r="G276" s="141">
        <v>1330.8</v>
      </c>
      <c r="H276" s="141">
        <v>1330.8</v>
      </c>
    </row>
    <row r="277" spans="2:8" ht="32.25" customHeight="1">
      <c r="B277" s="189"/>
      <c r="C277" s="170"/>
      <c r="D277" s="155"/>
      <c r="E277" s="159" t="s">
        <v>256</v>
      </c>
      <c r="F277" s="160" t="s">
        <v>257</v>
      </c>
      <c r="G277" s="141">
        <v>265.2</v>
      </c>
      <c r="H277" s="141">
        <v>265.2</v>
      </c>
    </row>
    <row r="278" spans="2:8" ht="37.5" customHeight="1">
      <c r="B278" s="189"/>
      <c r="C278" s="155"/>
      <c r="D278" s="144" t="s">
        <v>583</v>
      </c>
      <c r="E278" s="179"/>
      <c r="F278" s="145" t="s">
        <v>584</v>
      </c>
      <c r="G278" s="109">
        <f>G279</f>
        <v>200</v>
      </c>
      <c r="H278" s="109">
        <f>H279</f>
        <v>200</v>
      </c>
    </row>
    <row r="279" spans="2:8" ht="20.25" customHeight="1">
      <c r="B279" s="189"/>
      <c r="C279" s="155"/>
      <c r="D279" s="144" t="s">
        <v>591</v>
      </c>
      <c r="E279" s="158"/>
      <c r="F279" s="145" t="s">
        <v>592</v>
      </c>
      <c r="G279" s="109">
        <f>G280</f>
        <v>200</v>
      </c>
      <c r="H279" s="109">
        <f>H280</f>
        <v>200</v>
      </c>
    </row>
    <row r="280" spans="2:8" ht="34.5" customHeight="1">
      <c r="B280" s="189"/>
      <c r="C280" s="155"/>
      <c r="D280" s="139"/>
      <c r="E280" s="159" t="s">
        <v>256</v>
      </c>
      <c r="F280" s="160" t="s">
        <v>257</v>
      </c>
      <c r="G280" s="109">
        <v>200</v>
      </c>
      <c r="H280" s="109">
        <v>200</v>
      </c>
    </row>
    <row r="281" spans="2:8" ht="18" customHeight="1">
      <c r="B281" s="189"/>
      <c r="C281" s="170" t="s">
        <v>657</v>
      </c>
      <c r="D281" s="193"/>
      <c r="E281" s="193"/>
      <c r="F281" s="310" t="s">
        <v>658</v>
      </c>
      <c r="G281" s="141">
        <f>G305+G282+G299+G293</f>
        <v>22965.49</v>
      </c>
      <c r="H281" s="141">
        <f>H305+H282+H299+H293</f>
        <v>23857.989999999998</v>
      </c>
    </row>
    <row r="282" spans="2:8" ht="18" customHeight="1">
      <c r="B282" s="189"/>
      <c r="C282" s="155" t="s">
        <v>659</v>
      </c>
      <c r="D282" s="175"/>
      <c r="E282" s="175"/>
      <c r="F282" s="311" t="s">
        <v>660</v>
      </c>
      <c r="G282" s="141">
        <f>G283</f>
        <v>657.9</v>
      </c>
      <c r="H282" s="141">
        <f>H283</f>
        <v>629.8</v>
      </c>
    </row>
    <row r="283" spans="2:8" ht="32.25" customHeight="1">
      <c r="B283" s="189"/>
      <c r="C283" s="155"/>
      <c r="D283" s="144" t="s">
        <v>311</v>
      </c>
      <c r="E283" s="296"/>
      <c r="F283" s="156" t="s">
        <v>661</v>
      </c>
      <c r="G283" s="141">
        <f>G284</f>
        <v>657.9</v>
      </c>
      <c r="H283" s="141">
        <f>H284</f>
        <v>629.8</v>
      </c>
    </row>
    <row r="284" spans="2:8" ht="51.75" customHeight="1">
      <c r="B284" s="189"/>
      <c r="C284" s="155"/>
      <c r="D284" s="144" t="s">
        <v>313</v>
      </c>
      <c r="E284" s="296"/>
      <c r="F284" s="145" t="s">
        <v>314</v>
      </c>
      <c r="G284" s="141">
        <f>G288+G285</f>
        <v>657.9</v>
      </c>
      <c r="H284" s="141">
        <f>H288+H285</f>
        <v>629.8</v>
      </c>
    </row>
    <row r="285" spans="2:8" ht="36" customHeight="1">
      <c r="B285" s="189"/>
      <c r="C285" s="155"/>
      <c r="D285" s="144" t="s">
        <v>315</v>
      </c>
      <c r="E285" s="297"/>
      <c r="F285" s="297" t="s">
        <v>316</v>
      </c>
      <c r="G285" s="141">
        <f>G286</f>
        <v>500</v>
      </c>
      <c r="H285" s="141">
        <f>H286</f>
        <v>500</v>
      </c>
    </row>
    <row r="286" spans="2:8" ht="22.5" customHeight="1">
      <c r="B286" s="189"/>
      <c r="C286" s="155"/>
      <c r="D286" s="144" t="s">
        <v>317</v>
      </c>
      <c r="E286" s="298"/>
      <c r="F286" s="298" t="s">
        <v>318</v>
      </c>
      <c r="G286" s="141">
        <f>G287</f>
        <v>500</v>
      </c>
      <c r="H286" s="141">
        <f>H287</f>
        <v>500</v>
      </c>
    </row>
    <row r="287" spans="2:8" ht="21" customHeight="1">
      <c r="B287" s="189"/>
      <c r="C287" s="155"/>
      <c r="D287" s="144"/>
      <c r="E287" s="155">
        <v>800</v>
      </c>
      <c r="F287" s="156" t="s">
        <v>319</v>
      </c>
      <c r="G287" s="141">
        <v>500</v>
      </c>
      <c r="H287" s="141">
        <v>500</v>
      </c>
    </row>
    <row r="288" spans="2:8" ht="36" customHeight="1">
      <c r="B288" s="189"/>
      <c r="C288" s="155"/>
      <c r="D288" s="144" t="s">
        <v>320</v>
      </c>
      <c r="E288" s="147"/>
      <c r="F288" s="208" t="s">
        <v>321</v>
      </c>
      <c r="G288" s="109">
        <f>G289+G291</f>
        <v>157.9</v>
      </c>
      <c r="H288" s="109">
        <f>H289+H291</f>
        <v>129.8</v>
      </c>
    </row>
    <row r="289" spans="2:8" ht="61.5" customHeight="1">
      <c r="B289" s="189"/>
      <c r="C289" s="155"/>
      <c r="D289" s="144" t="s">
        <v>322</v>
      </c>
      <c r="E289" s="147"/>
      <c r="F289" s="299" t="s">
        <v>323</v>
      </c>
      <c r="G289" s="109">
        <f>G290</f>
        <v>1.6</v>
      </c>
      <c r="H289" s="109">
        <f>H290</f>
        <v>1.3</v>
      </c>
    </row>
    <row r="290" spans="2:8" ht="15.75" customHeight="1">
      <c r="B290" s="189"/>
      <c r="C290" s="155"/>
      <c r="D290" s="139"/>
      <c r="E290" s="155">
        <v>800</v>
      </c>
      <c r="F290" s="156" t="s">
        <v>319</v>
      </c>
      <c r="G290" s="109">
        <v>1.6</v>
      </c>
      <c r="H290" s="314">
        <v>1.3</v>
      </c>
    </row>
    <row r="291" spans="2:8" ht="49.5" customHeight="1">
      <c r="B291" s="189"/>
      <c r="C291" s="155"/>
      <c r="D291" s="144" t="s">
        <v>324</v>
      </c>
      <c r="E291" s="155"/>
      <c r="F291" s="156" t="s">
        <v>325</v>
      </c>
      <c r="G291" s="109">
        <f>G292</f>
        <v>156.3</v>
      </c>
      <c r="H291" s="109">
        <f>H292</f>
        <v>128.5</v>
      </c>
    </row>
    <row r="292" spans="2:8" ht="15.75" customHeight="1">
      <c r="B292" s="189"/>
      <c r="C292" s="155"/>
      <c r="D292" s="139"/>
      <c r="E292" s="155">
        <v>800</v>
      </c>
      <c r="F292" s="156" t="s">
        <v>319</v>
      </c>
      <c r="G292" s="109">
        <v>156.3</v>
      </c>
      <c r="H292" s="314">
        <v>128.5</v>
      </c>
    </row>
    <row r="293" spans="2:8" ht="15.75" customHeight="1">
      <c r="B293" s="189"/>
      <c r="C293" s="170" t="s">
        <v>662</v>
      </c>
      <c r="D293" s="139"/>
      <c r="E293" s="155"/>
      <c r="F293" s="156" t="s">
        <v>663</v>
      </c>
      <c r="G293" s="141">
        <f aca="true" t="shared" si="12" ref="G293:H297">G294</f>
        <v>3328.19</v>
      </c>
      <c r="H293" s="141">
        <f t="shared" si="12"/>
        <v>3328.19</v>
      </c>
    </row>
    <row r="294" spans="2:8" ht="47.25" customHeight="1">
      <c r="B294" s="189"/>
      <c r="C294" s="155"/>
      <c r="D294" s="144" t="s">
        <v>338</v>
      </c>
      <c r="E294" s="170"/>
      <c r="F294" s="152" t="s">
        <v>109</v>
      </c>
      <c r="G294" s="141">
        <f t="shared" si="12"/>
        <v>3328.19</v>
      </c>
      <c r="H294" s="141">
        <f t="shared" si="12"/>
        <v>3328.19</v>
      </c>
    </row>
    <row r="295" spans="2:8" ht="56.25" customHeight="1">
      <c r="B295" s="189"/>
      <c r="C295" s="155"/>
      <c r="D295" s="144" t="s">
        <v>339</v>
      </c>
      <c r="E295" s="145"/>
      <c r="F295" s="145" t="s">
        <v>340</v>
      </c>
      <c r="G295" s="141">
        <f t="shared" si="12"/>
        <v>3328.19</v>
      </c>
      <c r="H295" s="141">
        <f t="shared" si="12"/>
        <v>3328.19</v>
      </c>
    </row>
    <row r="296" spans="2:8" ht="50.25" customHeight="1">
      <c r="B296" s="189"/>
      <c r="C296" s="155"/>
      <c r="D296" s="144" t="s">
        <v>359</v>
      </c>
      <c r="E296" s="152"/>
      <c r="F296" s="152" t="s">
        <v>360</v>
      </c>
      <c r="G296" s="141">
        <f t="shared" si="12"/>
        <v>3328.19</v>
      </c>
      <c r="H296" s="141">
        <f t="shared" si="12"/>
        <v>3328.19</v>
      </c>
    </row>
    <row r="297" spans="2:8" ht="47.25" customHeight="1">
      <c r="B297" s="189"/>
      <c r="C297" s="155"/>
      <c r="D297" s="144" t="s">
        <v>361</v>
      </c>
      <c r="E297" s="302"/>
      <c r="F297" s="171" t="s">
        <v>362</v>
      </c>
      <c r="G297" s="141">
        <f t="shared" si="12"/>
        <v>3328.19</v>
      </c>
      <c r="H297" s="141">
        <f t="shared" si="12"/>
        <v>3328.19</v>
      </c>
    </row>
    <row r="298" spans="2:8" ht="35.25" customHeight="1">
      <c r="B298" s="189"/>
      <c r="C298" s="155"/>
      <c r="D298" s="144"/>
      <c r="E298" s="159" t="s">
        <v>256</v>
      </c>
      <c r="F298" s="160" t="s">
        <v>257</v>
      </c>
      <c r="G298" s="141">
        <v>3328.19</v>
      </c>
      <c r="H298" s="141">
        <v>3328.19</v>
      </c>
    </row>
    <row r="299" spans="2:8" ht="15.75" customHeight="1">
      <c r="B299" s="189"/>
      <c r="C299" s="170" t="s">
        <v>666</v>
      </c>
      <c r="D299" s="196"/>
      <c r="E299" s="193"/>
      <c r="F299" s="297" t="s">
        <v>667</v>
      </c>
      <c r="G299" s="141">
        <f aca="true" t="shared" si="13" ref="G299:H303">G300</f>
        <v>18779.4</v>
      </c>
      <c r="H299" s="141">
        <f t="shared" si="13"/>
        <v>19700</v>
      </c>
    </row>
    <row r="300" spans="2:8" ht="51.75" customHeight="1">
      <c r="B300" s="189"/>
      <c r="C300" s="195"/>
      <c r="D300" s="144" t="s">
        <v>338</v>
      </c>
      <c r="E300" s="170"/>
      <c r="F300" s="152" t="s">
        <v>109</v>
      </c>
      <c r="G300" s="141">
        <f t="shared" si="13"/>
        <v>18779.4</v>
      </c>
      <c r="H300" s="141">
        <f t="shared" si="13"/>
        <v>19700</v>
      </c>
    </row>
    <row r="301" spans="2:8" ht="53.25" customHeight="1">
      <c r="B301" s="189"/>
      <c r="C301" s="195"/>
      <c r="D301" s="144" t="s">
        <v>339</v>
      </c>
      <c r="E301" s="145"/>
      <c r="F301" s="145" t="s">
        <v>340</v>
      </c>
      <c r="G301" s="141">
        <f t="shared" si="13"/>
        <v>18779.4</v>
      </c>
      <c r="H301" s="141">
        <f t="shared" si="13"/>
        <v>19700</v>
      </c>
    </row>
    <row r="302" spans="2:8" ht="46.5" customHeight="1">
      <c r="B302" s="189"/>
      <c r="C302" s="195"/>
      <c r="D302" s="144" t="s">
        <v>347</v>
      </c>
      <c r="E302" s="172"/>
      <c r="F302" s="173" t="s">
        <v>348</v>
      </c>
      <c r="G302" s="141">
        <f t="shared" si="13"/>
        <v>18779.4</v>
      </c>
      <c r="H302" s="141">
        <f t="shared" si="13"/>
        <v>19700</v>
      </c>
    </row>
    <row r="303" spans="2:8" ht="23.25" customHeight="1">
      <c r="B303" s="189"/>
      <c r="C303" s="195"/>
      <c r="D303" s="144" t="s">
        <v>351</v>
      </c>
      <c r="E303" s="174"/>
      <c r="F303" s="174" t="s">
        <v>352</v>
      </c>
      <c r="G303" s="141">
        <f t="shared" si="13"/>
        <v>18779.4</v>
      </c>
      <c r="H303" s="141">
        <f t="shared" si="13"/>
        <v>19700</v>
      </c>
    </row>
    <row r="304" spans="2:8" ht="34.5" customHeight="1">
      <c r="B304" s="189"/>
      <c r="C304" s="195"/>
      <c r="D304" s="175"/>
      <c r="E304" s="159" t="s">
        <v>256</v>
      </c>
      <c r="F304" s="160" t="s">
        <v>257</v>
      </c>
      <c r="G304" s="141">
        <v>18779.4</v>
      </c>
      <c r="H304" s="141">
        <v>19700</v>
      </c>
    </row>
    <row r="305" spans="2:8" ht="18" customHeight="1">
      <c r="B305" s="189"/>
      <c r="C305" s="139" t="s">
        <v>668</v>
      </c>
      <c r="D305" s="175"/>
      <c r="E305" s="139"/>
      <c r="F305" s="304" t="s">
        <v>669</v>
      </c>
      <c r="G305" s="141">
        <f>G306</f>
        <v>200</v>
      </c>
      <c r="H305" s="141">
        <f>H306</f>
        <v>200</v>
      </c>
    </row>
    <row r="306" spans="2:8" ht="31.5" customHeight="1">
      <c r="B306" s="189"/>
      <c r="C306" s="155"/>
      <c r="D306" s="144" t="s">
        <v>311</v>
      </c>
      <c r="E306" s="296"/>
      <c r="F306" s="156" t="s">
        <v>661</v>
      </c>
      <c r="G306" s="141">
        <f>G307</f>
        <v>200</v>
      </c>
      <c r="H306" s="141">
        <f>H307</f>
        <v>200</v>
      </c>
    </row>
    <row r="307" spans="2:8" ht="54.75" customHeight="1">
      <c r="B307" s="189"/>
      <c r="C307" s="155"/>
      <c r="D307" s="144" t="s">
        <v>326</v>
      </c>
      <c r="E307" s="155"/>
      <c r="F307" s="145" t="s">
        <v>327</v>
      </c>
      <c r="G307" s="141">
        <f>G308+G311</f>
        <v>200</v>
      </c>
      <c r="H307" s="141">
        <f>H308+H311</f>
        <v>200</v>
      </c>
    </row>
    <row r="308" spans="2:8" ht="54.75" customHeight="1">
      <c r="B308" s="189"/>
      <c r="C308" s="155"/>
      <c r="D308" s="144" t="s">
        <v>328</v>
      </c>
      <c r="E308" s="145"/>
      <c r="F308" s="145" t="s">
        <v>329</v>
      </c>
      <c r="G308" s="141">
        <f>G309</f>
        <v>100</v>
      </c>
      <c r="H308" s="141">
        <f>H309</f>
        <v>100</v>
      </c>
    </row>
    <row r="309" spans="2:8" ht="54.75" customHeight="1">
      <c r="B309" s="189"/>
      <c r="C309" s="155"/>
      <c r="D309" s="144" t="s">
        <v>330</v>
      </c>
      <c r="E309" s="145"/>
      <c r="F309" s="145" t="s">
        <v>331</v>
      </c>
      <c r="G309" s="141">
        <f>G310</f>
        <v>100</v>
      </c>
      <c r="H309" s="141">
        <f>H310</f>
        <v>100</v>
      </c>
    </row>
    <row r="310" spans="2:8" ht="33.75" customHeight="1">
      <c r="B310" s="189"/>
      <c r="C310" s="155"/>
      <c r="D310" s="144"/>
      <c r="E310" s="159" t="s">
        <v>256</v>
      </c>
      <c r="F310" s="160" t="s">
        <v>257</v>
      </c>
      <c r="G310" s="141">
        <v>100</v>
      </c>
      <c r="H310" s="141">
        <v>100</v>
      </c>
    </row>
    <row r="311" spans="2:8" ht="42.75" customHeight="1">
      <c r="B311" s="189"/>
      <c r="C311" s="155"/>
      <c r="D311" s="144" t="s">
        <v>332</v>
      </c>
      <c r="E311" s="145"/>
      <c r="F311" s="145" t="s">
        <v>333</v>
      </c>
      <c r="G311" s="141">
        <f>G312+G314</f>
        <v>100</v>
      </c>
      <c r="H311" s="141">
        <f>H312+H314</f>
        <v>100</v>
      </c>
    </row>
    <row r="312" spans="2:8" ht="136.5" customHeight="1">
      <c r="B312" s="189"/>
      <c r="C312" s="155"/>
      <c r="D312" s="144" t="s">
        <v>334</v>
      </c>
      <c r="E312" s="151"/>
      <c r="F312" s="151" t="s">
        <v>335</v>
      </c>
      <c r="G312" s="141">
        <f>G313</f>
        <v>70</v>
      </c>
      <c r="H312" s="141">
        <f>H313</f>
        <v>70</v>
      </c>
    </row>
    <row r="313" spans="2:8" ht="19.5" customHeight="1">
      <c r="B313" s="189"/>
      <c r="C313" s="155"/>
      <c r="D313" s="144"/>
      <c r="E313" s="155">
        <v>800</v>
      </c>
      <c r="F313" s="156" t="s">
        <v>319</v>
      </c>
      <c r="G313" s="141">
        <v>70</v>
      </c>
      <c r="H313" s="141">
        <v>70</v>
      </c>
    </row>
    <row r="314" spans="2:8" ht="75" customHeight="1">
      <c r="B314" s="189"/>
      <c r="C314" s="155"/>
      <c r="D314" s="144" t="s">
        <v>336</v>
      </c>
      <c r="E314" s="151"/>
      <c r="F314" s="151" t="s">
        <v>337</v>
      </c>
      <c r="G314" s="141">
        <f>G315</f>
        <v>30</v>
      </c>
      <c r="H314" s="141">
        <f>H315</f>
        <v>30</v>
      </c>
    </row>
    <row r="315" spans="2:8" ht="22.5" customHeight="1">
      <c r="B315" s="189"/>
      <c r="C315" s="155"/>
      <c r="D315" s="144"/>
      <c r="E315" s="155">
        <v>800</v>
      </c>
      <c r="F315" s="156" t="s">
        <v>319</v>
      </c>
      <c r="G315" s="141">
        <v>30</v>
      </c>
      <c r="H315" s="141">
        <v>30</v>
      </c>
    </row>
    <row r="316" spans="2:8" ht="18.75" customHeight="1">
      <c r="B316" s="189"/>
      <c r="C316" s="170" t="s">
        <v>670</v>
      </c>
      <c r="D316" s="144"/>
      <c r="E316" s="155"/>
      <c r="F316" s="298" t="s">
        <v>671</v>
      </c>
      <c r="G316" s="141">
        <f>G322+G317</f>
        <v>1352.3</v>
      </c>
      <c r="H316" s="141">
        <f>H322+H317</f>
        <v>108</v>
      </c>
    </row>
    <row r="317" spans="2:8" ht="18.75" customHeight="1">
      <c r="B317" s="189"/>
      <c r="C317" s="170" t="s">
        <v>672</v>
      </c>
      <c r="D317" s="144"/>
      <c r="E317" s="155"/>
      <c r="F317" s="298" t="s">
        <v>673</v>
      </c>
      <c r="G317" s="141">
        <f aca="true" t="shared" si="14" ref="G317:H320">G318</f>
        <v>106.8</v>
      </c>
      <c r="H317" s="141">
        <f t="shared" si="14"/>
        <v>108</v>
      </c>
    </row>
    <row r="318" spans="2:8" ht="18.75" customHeight="1">
      <c r="B318" s="189"/>
      <c r="C318" s="170"/>
      <c r="D318" s="159" t="s">
        <v>550</v>
      </c>
      <c r="E318" s="159"/>
      <c r="F318" s="153" t="s">
        <v>551</v>
      </c>
      <c r="G318" s="141">
        <f t="shared" si="14"/>
        <v>106.8</v>
      </c>
      <c r="H318" s="141">
        <f t="shared" si="14"/>
        <v>108</v>
      </c>
    </row>
    <row r="319" spans="2:8" ht="40.5" customHeight="1">
      <c r="B319" s="189"/>
      <c r="C319" s="170"/>
      <c r="D319" s="144" t="s">
        <v>583</v>
      </c>
      <c r="E319" s="179"/>
      <c r="F319" s="145" t="s">
        <v>584</v>
      </c>
      <c r="G319" s="141">
        <f t="shared" si="14"/>
        <v>106.8</v>
      </c>
      <c r="H319" s="141">
        <f t="shared" si="14"/>
        <v>108</v>
      </c>
    </row>
    <row r="320" spans="2:8" ht="65.25" customHeight="1">
      <c r="B320" s="189"/>
      <c r="C320" s="170"/>
      <c r="D320" s="144" t="s">
        <v>585</v>
      </c>
      <c r="E320" s="148"/>
      <c r="F320" s="149" t="s">
        <v>586</v>
      </c>
      <c r="G320" s="109">
        <f t="shared" si="14"/>
        <v>106.8</v>
      </c>
      <c r="H320" s="109">
        <f t="shared" si="14"/>
        <v>108</v>
      </c>
    </row>
    <row r="321" spans="2:8" ht="32.25" customHeight="1">
      <c r="B321" s="189"/>
      <c r="C321" s="170"/>
      <c r="D321" s="139"/>
      <c r="E321" s="159" t="s">
        <v>256</v>
      </c>
      <c r="F321" s="160" t="s">
        <v>257</v>
      </c>
      <c r="G321" s="109">
        <v>106.8</v>
      </c>
      <c r="H321" s="109">
        <v>108</v>
      </c>
    </row>
    <row r="322" spans="2:8" ht="18.75" customHeight="1">
      <c r="B322" s="189"/>
      <c r="C322" s="170" t="s">
        <v>674</v>
      </c>
      <c r="D322" s="158"/>
      <c r="E322" s="405"/>
      <c r="F322" s="301" t="s">
        <v>675</v>
      </c>
      <c r="G322" s="141">
        <f aca="true" t="shared" si="15" ref="G322:H326">G323</f>
        <v>1245.5</v>
      </c>
      <c r="H322" s="141">
        <f t="shared" si="15"/>
        <v>0</v>
      </c>
    </row>
    <row r="323" spans="2:8" ht="50.25" customHeight="1">
      <c r="B323" s="189"/>
      <c r="C323" s="170"/>
      <c r="D323" s="144" t="s">
        <v>338</v>
      </c>
      <c r="E323" s="170"/>
      <c r="F323" s="152" t="s">
        <v>109</v>
      </c>
      <c r="G323" s="141">
        <f t="shared" si="15"/>
        <v>1245.5</v>
      </c>
      <c r="H323" s="141">
        <f t="shared" si="15"/>
        <v>0</v>
      </c>
    </row>
    <row r="324" spans="2:8" ht="51" customHeight="1">
      <c r="B324" s="189"/>
      <c r="C324" s="170"/>
      <c r="D324" s="144" t="s">
        <v>339</v>
      </c>
      <c r="E324" s="145"/>
      <c r="F324" s="145" t="s">
        <v>340</v>
      </c>
      <c r="G324" s="141">
        <f t="shared" si="15"/>
        <v>1245.5</v>
      </c>
      <c r="H324" s="141">
        <f t="shared" si="15"/>
        <v>0</v>
      </c>
    </row>
    <row r="325" spans="2:8" ht="38.25" customHeight="1">
      <c r="B325" s="189"/>
      <c r="C325" s="170"/>
      <c r="D325" s="144" t="s">
        <v>353</v>
      </c>
      <c r="E325" s="410"/>
      <c r="F325" s="302" t="s">
        <v>354</v>
      </c>
      <c r="G325" s="141">
        <f t="shared" si="15"/>
        <v>1245.5</v>
      </c>
      <c r="H325" s="141">
        <f t="shared" si="15"/>
        <v>0</v>
      </c>
    </row>
    <row r="326" spans="2:8" ht="35.25" customHeight="1">
      <c r="B326" s="189"/>
      <c r="C326" s="170"/>
      <c r="D326" s="144" t="s">
        <v>355</v>
      </c>
      <c r="E326" s="176"/>
      <c r="F326" s="171" t="s">
        <v>356</v>
      </c>
      <c r="G326" s="141">
        <f t="shared" si="15"/>
        <v>1245.5</v>
      </c>
      <c r="H326" s="141">
        <f t="shared" si="15"/>
        <v>0</v>
      </c>
    </row>
    <row r="327" spans="2:8" ht="32.25" customHeight="1">
      <c r="B327" s="189"/>
      <c r="C327" s="170"/>
      <c r="D327" s="144"/>
      <c r="E327" s="159" t="s">
        <v>256</v>
      </c>
      <c r="F327" s="160" t="s">
        <v>257</v>
      </c>
      <c r="G327" s="141">
        <v>1245.5</v>
      </c>
      <c r="H327" s="141"/>
    </row>
    <row r="328" spans="2:8" ht="21" customHeight="1">
      <c r="B328" s="189"/>
      <c r="C328" s="170" t="s">
        <v>620</v>
      </c>
      <c r="D328" s="170"/>
      <c r="E328" s="193"/>
      <c r="F328" s="194" t="s">
        <v>621</v>
      </c>
      <c r="G328" s="141">
        <f aca="true" t="shared" si="16" ref="G328:H333">G329</f>
        <v>100</v>
      </c>
      <c r="H328" s="141">
        <f t="shared" si="16"/>
        <v>100</v>
      </c>
    </row>
    <row r="329" spans="2:8" ht="30.75" customHeight="1">
      <c r="B329" s="189"/>
      <c r="C329" s="155" t="s">
        <v>622</v>
      </c>
      <c r="D329" s="143"/>
      <c r="E329" s="175"/>
      <c r="F329" s="156" t="s">
        <v>623</v>
      </c>
      <c r="G329" s="141">
        <f t="shared" si="16"/>
        <v>100</v>
      </c>
      <c r="H329" s="141">
        <f t="shared" si="16"/>
        <v>100</v>
      </c>
    </row>
    <row r="330" spans="2:8" ht="49.5" customHeight="1">
      <c r="B330" s="189"/>
      <c r="C330" s="155"/>
      <c r="D330" s="144" t="s">
        <v>338</v>
      </c>
      <c r="E330" s="170"/>
      <c r="F330" s="152" t="s">
        <v>109</v>
      </c>
      <c r="G330" s="141">
        <f t="shared" si="16"/>
        <v>100</v>
      </c>
      <c r="H330" s="141">
        <f t="shared" si="16"/>
        <v>100</v>
      </c>
    </row>
    <row r="331" spans="2:8" ht="22.5" customHeight="1">
      <c r="B331" s="189"/>
      <c r="C331" s="155"/>
      <c r="D331" s="144" t="s">
        <v>367</v>
      </c>
      <c r="E331" s="155"/>
      <c r="F331" s="145" t="s">
        <v>368</v>
      </c>
      <c r="G331" s="141">
        <f t="shared" si="16"/>
        <v>100</v>
      </c>
      <c r="H331" s="141">
        <f t="shared" si="16"/>
        <v>100</v>
      </c>
    </row>
    <row r="332" spans="2:8" ht="27.75" customHeight="1">
      <c r="B332" s="189"/>
      <c r="C332" s="155"/>
      <c r="D332" s="180" t="s">
        <v>369</v>
      </c>
      <c r="E332" s="312"/>
      <c r="F332" s="303" t="s">
        <v>370</v>
      </c>
      <c r="G332" s="109">
        <f t="shared" si="16"/>
        <v>100</v>
      </c>
      <c r="H332" s="109">
        <f t="shared" si="16"/>
        <v>100</v>
      </c>
    </row>
    <row r="333" spans="2:8" ht="37.5" customHeight="1">
      <c r="B333" s="189"/>
      <c r="C333" s="155"/>
      <c r="D333" s="144" t="s">
        <v>371</v>
      </c>
      <c r="E333" s="173"/>
      <c r="F333" s="173" t="s">
        <v>372</v>
      </c>
      <c r="G333" s="141">
        <f t="shared" si="16"/>
        <v>100</v>
      </c>
      <c r="H333" s="141">
        <f t="shared" si="16"/>
        <v>100</v>
      </c>
    </row>
    <row r="334" spans="2:8" ht="36.75" customHeight="1">
      <c r="B334" s="189"/>
      <c r="C334" s="155"/>
      <c r="D334" s="144"/>
      <c r="E334" s="159" t="s">
        <v>256</v>
      </c>
      <c r="F334" s="160" t="s">
        <v>257</v>
      </c>
      <c r="G334" s="141">
        <v>100</v>
      </c>
      <c r="H334" s="141">
        <v>100</v>
      </c>
    </row>
    <row r="335" spans="2:8" ht="20.25" customHeight="1">
      <c r="B335" s="189"/>
      <c r="C335" s="170" t="s">
        <v>624</v>
      </c>
      <c r="D335" s="170"/>
      <c r="E335" s="193"/>
      <c r="F335" s="194" t="s">
        <v>625</v>
      </c>
      <c r="G335" s="141">
        <f aca="true" t="shared" si="17" ref="G335:H340">G336</f>
        <v>4609.9</v>
      </c>
      <c r="H335" s="141">
        <f t="shared" si="17"/>
        <v>4496.7</v>
      </c>
    </row>
    <row r="336" spans="2:8" ht="16.5" customHeight="1">
      <c r="B336" s="189"/>
      <c r="C336" s="170" t="s">
        <v>626</v>
      </c>
      <c r="D336" s="195"/>
      <c r="E336" s="196"/>
      <c r="F336" s="152" t="s">
        <v>627</v>
      </c>
      <c r="G336" s="141">
        <f t="shared" si="17"/>
        <v>4609.9</v>
      </c>
      <c r="H336" s="141">
        <f t="shared" si="17"/>
        <v>4496.7</v>
      </c>
    </row>
    <row r="337" spans="2:8" ht="47.25" customHeight="1">
      <c r="B337" s="189"/>
      <c r="C337" s="155"/>
      <c r="D337" s="144" t="s">
        <v>338</v>
      </c>
      <c r="E337" s="152"/>
      <c r="F337" s="152" t="s">
        <v>676</v>
      </c>
      <c r="G337" s="141">
        <f t="shared" si="17"/>
        <v>4609.9</v>
      </c>
      <c r="H337" s="141">
        <f t="shared" si="17"/>
        <v>4496.7</v>
      </c>
    </row>
    <row r="338" spans="2:8" ht="54" customHeight="1">
      <c r="B338" s="189"/>
      <c r="C338" s="155"/>
      <c r="D338" s="144" t="s">
        <v>339</v>
      </c>
      <c r="E338" s="145"/>
      <c r="F338" s="145" t="s">
        <v>340</v>
      </c>
      <c r="G338" s="141">
        <f t="shared" si="17"/>
        <v>4609.9</v>
      </c>
      <c r="H338" s="141">
        <f t="shared" si="17"/>
        <v>4496.7</v>
      </c>
    </row>
    <row r="339" spans="2:8" ht="47.25" customHeight="1">
      <c r="B339" s="189"/>
      <c r="C339" s="155"/>
      <c r="D339" s="144" t="s">
        <v>341</v>
      </c>
      <c r="E339" s="171"/>
      <c r="F339" s="171" t="s">
        <v>677</v>
      </c>
      <c r="G339" s="141">
        <f t="shared" si="17"/>
        <v>4609.9</v>
      </c>
      <c r="H339" s="141">
        <f t="shared" si="17"/>
        <v>4496.7</v>
      </c>
    </row>
    <row r="340" spans="2:8" ht="96" customHeight="1">
      <c r="B340" s="189"/>
      <c r="C340" s="155"/>
      <c r="D340" s="144" t="s">
        <v>343</v>
      </c>
      <c r="E340" s="300"/>
      <c r="F340" s="300" t="s">
        <v>678</v>
      </c>
      <c r="G340" s="141">
        <f t="shared" si="17"/>
        <v>4609.9</v>
      </c>
      <c r="H340" s="141">
        <f t="shared" si="17"/>
        <v>4496.7</v>
      </c>
    </row>
    <row r="341" spans="2:8" ht="36.75" customHeight="1">
      <c r="B341" s="189"/>
      <c r="C341" s="155"/>
      <c r="D341" s="144"/>
      <c r="E341" s="159" t="s">
        <v>345</v>
      </c>
      <c r="F341" s="301" t="s">
        <v>346</v>
      </c>
      <c r="G341" s="141">
        <v>4609.9</v>
      </c>
      <c r="H341" s="141">
        <v>4496.7</v>
      </c>
    </row>
    <row r="342" spans="2:8" ht="15">
      <c r="B342" s="189"/>
      <c r="C342" s="170">
        <v>1000</v>
      </c>
      <c r="D342" s="193"/>
      <c r="E342" s="193"/>
      <c r="F342" s="194" t="s">
        <v>642</v>
      </c>
      <c r="G342" s="141">
        <f>G343+G348</f>
        <v>12231</v>
      </c>
      <c r="H342" s="141">
        <f>H343+H348</f>
        <v>12231</v>
      </c>
    </row>
    <row r="343" spans="2:8" ht="15">
      <c r="B343" s="189"/>
      <c r="C343" s="155">
        <v>1001</v>
      </c>
      <c r="D343" s="155"/>
      <c r="E343" s="155"/>
      <c r="F343" s="313" t="s">
        <v>679</v>
      </c>
      <c r="G343" s="109">
        <f aca="true" t="shared" si="18" ref="G343:H346">G344</f>
        <v>2503.4</v>
      </c>
      <c r="H343" s="109">
        <f t="shared" si="18"/>
        <v>2503.4</v>
      </c>
    </row>
    <row r="344" spans="2:8" ht="17.25" customHeight="1">
      <c r="B344" s="189"/>
      <c r="C344" s="155"/>
      <c r="D344" s="159" t="s">
        <v>550</v>
      </c>
      <c r="E344" s="159"/>
      <c r="F344" s="153" t="s">
        <v>551</v>
      </c>
      <c r="G344" s="109">
        <f t="shared" si="18"/>
        <v>2503.4</v>
      </c>
      <c r="H344" s="109">
        <f t="shared" si="18"/>
        <v>2503.4</v>
      </c>
    </row>
    <row r="345" spans="2:8" ht="30.75" customHeight="1">
      <c r="B345" s="189"/>
      <c r="C345" s="155"/>
      <c r="D345" s="144" t="s">
        <v>583</v>
      </c>
      <c r="E345" s="179"/>
      <c r="F345" s="145" t="s">
        <v>584</v>
      </c>
      <c r="G345" s="109">
        <f t="shared" si="18"/>
        <v>2503.4</v>
      </c>
      <c r="H345" s="109">
        <f t="shared" si="18"/>
        <v>2503.4</v>
      </c>
    </row>
    <row r="346" spans="2:8" ht="48" customHeight="1">
      <c r="B346" s="189"/>
      <c r="C346" s="155"/>
      <c r="D346" s="144" t="s">
        <v>598</v>
      </c>
      <c r="E346" s="145"/>
      <c r="F346" s="145" t="s">
        <v>599</v>
      </c>
      <c r="G346" s="109">
        <f t="shared" si="18"/>
        <v>2503.4</v>
      </c>
      <c r="H346" s="109">
        <f t="shared" si="18"/>
        <v>2503.4</v>
      </c>
    </row>
    <row r="347" spans="2:8" ht="31.5" customHeight="1">
      <c r="B347" s="189"/>
      <c r="C347" s="155"/>
      <c r="D347" s="155"/>
      <c r="E347" s="148" t="s">
        <v>396</v>
      </c>
      <c r="F347" s="149" t="s">
        <v>397</v>
      </c>
      <c r="G347" s="109">
        <v>2503.4</v>
      </c>
      <c r="H347" s="109">
        <v>2503.4</v>
      </c>
    </row>
    <row r="348" spans="2:8" ht="24" customHeight="1">
      <c r="B348" s="189"/>
      <c r="C348" s="155">
        <v>1004</v>
      </c>
      <c r="D348" s="179"/>
      <c r="E348" s="158"/>
      <c r="F348" s="156" t="s">
        <v>645</v>
      </c>
      <c r="G348" s="109">
        <f>G350</f>
        <v>9727.6</v>
      </c>
      <c r="H348" s="109">
        <f>H350</f>
        <v>9727.6</v>
      </c>
    </row>
    <row r="349" spans="2:8" ht="24" customHeight="1">
      <c r="B349" s="189"/>
      <c r="C349" s="155"/>
      <c r="D349" s="159" t="s">
        <v>550</v>
      </c>
      <c r="E349" s="159"/>
      <c r="F349" s="153" t="s">
        <v>551</v>
      </c>
      <c r="G349" s="109">
        <f>G350</f>
        <v>9727.6</v>
      </c>
      <c r="H349" s="109">
        <f>H350</f>
        <v>9727.6</v>
      </c>
    </row>
    <row r="350" spans="2:8" ht="31.5" customHeight="1">
      <c r="B350" s="189"/>
      <c r="C350" s="155"/>
      <c r="D350" s="144" t="s">
        <v>583</v>
      </c>
      <c r="E350" s="179"/>
      <c r="F350" s="145" t="s">
        <v>584</v>
      </c>
      <c r="G350" s="109">
        <f>G353+G351</f>
        <v>9727.6</v>
      </c>
      <c r="H350" s="109">
        <f>H353+H351</f>
        <v>9727.6</v>
      </c>
    </row>
    <row r="351" spans="2:8" ht="110.25" customHeight="1">
      <c r="B351" s="189"/>
      <c r="C351" s="155"/>
      <c r="D351" s="144" t="s">
        <v>587</v>
      </c>
      <c r="E351" s="159"/>
      <c r="F351" s="160" t="s">
        <v>588</v>
      </c>
      <c r="G351" s="109">
        <f>G352</f>
        <v>7516.6</v>
      </c>
      <c r="H351" s="109">
        <f>H352</f>
        <v>7443.3</v>
      </c>
    </row>
    <row r="352" spans="2:8" ht="31.5" customHeight="1">
      <c r="B352" s="189"/>
      <c r="C352" s="155"/>
      <c r="D352" s="139"/>
      <c r="E352" s="159" t="s">
        <v>345</v>
      </c>
      <c r="F352" s="301" t="s">
        <v>346</v>
      </c>
      <c r="G352" s="109">
        <v>7516.6</v>
      </c>
      <c r="H352" s="109">
        <v>7443.3</v>
      </c>
    </row>
    <row r="353" spans="2:8" ht="64.5" customHeight="1">
      <c r="B353" s="189"/>
      <c r="C353" s="155"/>
      <c r="D353" s="144" t="s">
        <v>606</v>
      </c>
      <c r="E353" s="159"/>
      <c r="F353" s="160" t="s">
        <v>607</v>
      </c>
      <c r="G353" s="109">
        <f>G354</f>
        <v>2211</v>
      </c>
      <c r="H353" s="109">
        <f>H354</f>
        <v>2284.3</v>
      </c>
    </row>
    <row r="354" spans="2:8" ht="31.5" customHeight="1">
      <c r="B354" s="189"/>
      <c r="C354" s="155"/>
      <c r="D354" s="307"/>
      <c r="E354" s="157" t="s">
        <v>345</v>
      </c>
      <c r="F354" s="301" t="s">
        <v>346</v>
      </c>
      <c r="G354" s="109">
        <v>2211</v>
      </c>
      <c r="H354" s="109">
        <v>2284.3</v>
      </c>
    </row>
    <row r="355" spans="2:8" ht="34.5" customHeight="1">
      <c r="B355" s="188">
        <v>580</v>
      </c>
      <c r="C355" s="155"/>
      <c r="D355" s="139"/>
      <c r="E355" s="158"/>
      <c r="F355" s="195" t="s">
        <v>680</v>
      </c>
      <c r="G355" s="206">
        <f aca="true" t="shared" si="19" ref="G355:H358">G356</f>
        <v>1360.6</v>
      </c>
      <c r="H355" s="206">
        <f t="shared" si="19"/>
        <v>1360.6</v>
      </c>
    </row>
    <row r="356" spans="2:8" ht="15">
      <c r="B356" s="189"/>
      <c r="C356" s="170" t="s">
        <v>612</v>
      </c>
      <c r="D356" s="170"/>
      <c r="E356" s="193"/>
      <c r="F356" s="192" t="s">
        <v>613</v>
      </c>
      <c r="G356" s="109">
        <f t="shared" si="19"/>
        <v>1360.6</v>
      </c>
      <c r="H356" s="109">
        <f t="shared" si="19"/>
        <v>1360.6</v>
      </c>
    </row>
    <row r="357" spans="2:8" ht="51" customHeight="1">
      <c r="B357" s="189"/>
      <c r="C357" s="103" t="s">
        <v>681</v>
      </c>
      <c r="D357" s="170"/>
      <c r="E357" s="193"/>
      <c r="F357" s="151" t="s">
        <v>682</v>
      </c>
      <c r="G357" s="141">
        <f t="shared" si="19"/>
        <v>1360.6</v>
      </c>
      <c r="H357" s="141">
        <f t="shared" si="19"/>
        <v>1360.6</v>
      </c>
    </row>
    <row r="358" spans="2:8" ht="19.5" customHeight="1">
      <c r="B358" s="189"/>
      <c r="C358" s="103"/>
      <c r="D358" s="159" t="s">
        <v>550</v>
      </c>
      <c r="E358" s="159"/>
      <c r="F358" s="177" t="s">
        <v>551</v>
      </c>
      <c r="G358" s="141">
        <f t="shared" si="19"/>
        <v>1360.6</v>
      </c>
      <c r="H358" s="141">
        <f t="shared" si="19"/>
        <v>1360.6</v>
      </c>
    </row>
    <row r="359" spans="2:8" ht="32.25" customHeight="1">
      <c r="B359" s="189"/>
      <c r="C359" s="103"/>
      <c r="D359" s="144" t="s">
        <v>552</v>
      </c>
      <c r="E359" s="10"/>
      <c r="F359" s="145" t="s">
        <v>553</v>
      </c>
      <c r="G359" s="109">
        <f>G360+G362</f>
        <v>1360.6</v>
      </c>
      <c r="H359" s="109">
        <f>H360+H362</f>
        <v>1360.6</v>
      </c>
    </row>
    <row r="360" spans="2:8" ht="32.25" customHeight="1">
      <c r="B360" s="189"/>
      <c r="C360" s="103"/>
      <c r="D360" s="144" t="s">
        <v>556</v>
      </c>
      <c r="E360" s="10"/>
      <c r="F360" s="145" t="s">
        <v>557</v>
      </c>
      <c r="G360" s="109">
        <f>G361</f>
        <v>754.8</v>
      </c>
      <c r="H360" s="109">
        <f>H361</f>
        <v>754.8</v>
      </c>
    </row>
    <row r="361" spans="2:8" ht="80.25" customHeight="1">
      <c r="B361" s="189"/>
      <c r="C361" s="103"/>
      <c r="D361" s="144"/>
      <c r="E361" s="159" t="s">
        <v>436</v>
      </c>
      <c r="F361" s="160" t="s">
        <v>437</v>
      </c>
      <c r="G361" s="109">
        <v>754.8</v>
      </c>
      <c r="H361" s="109">
        <v>754.8</v>
      </c>
    </row>
    <row r="362" spans="2:8" ht="32.25" customHeight="1">
      <c r="B362" s="189"/>
      <c r="C362" s="103"/>
      <c r="D362" s="144" t="s">
        <v>562</v>
      </c>
      <c r="E362" s="179"/>
      <c r="F362" s="145" t="s">
        <v>465</v>
      </c>
      <c r="G362" s="141">
        <f>G363+G364+G365</f>
        <v>605.8</v>
      </c>
      <c r="H362" s="141">
        <f>H363+H364+H365</f>
        <v>605.8</v>
      </c>
    </row>
    <row r="363" spans="2:8" ht="79.5" customHeight="1">
      <c r="B363" s="189"/>
      <c r="C363" s="143"/>
      <c r="D363" s="155"/>
      <c r="E363" s="159" t="s">
        <v>436</v>
      </c>
      <c r="F363" s="160" t="s">
        <v>437</v>
      </c>
      <c r="G363" s="141">
        <v>520.5</v>
      </c>
      <c r="H363" s="141">
        <v>520.5</v>
      </c>
    </row>
    <row r="364" spans="2:8" ht="33" customHeight="1">
      <c r="B364" s="189"/>
      <c r="C364" s="143"/>
      <c r="D364" s="158"/>
      <c r="E364" s="159" t="s">
        <v>256</v>
      </c>
      <c r="F364" s="160" t="s">
        <v>257</v>
      </c>
      <c r="G364" s="141">
        <v>85</v>
      </c>
      <c r="H364" s="141">
        <v>85</v>
      </c>
    </row>
    <row r="365" spans="2:8" ht="17.25" customHeight="1">
      <c r="B365" s="189"/>
      <c r="C365" s="143"/>
      <c r="D365" s="158"/>
      <c r="E365" s="155">
        <v>800</v>
      </c>
      <c r="F365" s="156" t="s">
        <v>319</v>
      </c>
      <c r="G365" s="141">
        <v>0.3</v>
      </c>
      <c r="H365" s="141">
        <v>0.3</v>
      </c>
    </row>
    <row r="366" spans="2:8" ht="37.5" customHeight="1">
      <c r="B366" s="199">
        <v>980</v>
      </c>
      <c r="C366" s="189"/>
      <c r="D366" s="157"/>
      <c r="E366" s="155"/>
      <c r="F366" s="195" t="s">
        <v>683</v>
      </c>
      <c r="G366" s="206">
        <f>G367+G390</f>
        <v>52466</v>
      </c>
      <c r="H366" s="206">
        <f>H367+H390</f>
        <v>50435.5</v>
      </c>
    </row>
    <row r="367" spans="2:8" ht="15">
      <c r="B367" s="189"/>
      <c r="C367" s="170" t="s">
        <v>612</v>
      </c>
      <c r="D367" s="170"/>
      <c r="E367" s="193"/>
      <c r="F367" s="192" t="s">
        <v>613</v>
      </c>
      <c r="G367" s="141">
        <f>G368+G379+G385</f>
        <v>20859.699999999997</v>
      </c>
      <c r="H367" s="141">
        <f>H368+H379+H385</f>
        <v>20520.1</v>
      </c>
    </row>
    <row r="368" spans="2:8" ht="49.5" customHeight="1">
      <c r="B368" s="189"/>
      <c r="C368" s="103" t="s">
        <v>681</v>
      </c>
      <c r="D368" s="170"/>
      <c r="E368" s="193"/>
      <c r="F368" s="151" t="s">
        <v>682</v>
      </c>
      <c r="G368" s="141">
        <f aca="true" t="shared" si="20" ref="G368:H370">G369</f>
        <v>6229.9</v>
      </c>
      <c r="H368" s="141">
        <f t="shared" si="20"/>
        <v>6229.9</v>
      </c>
    </row>
    <row r="369" spans="2:8" ht="61.5" customHeight="1">
      <c r="B369" s="189"/>
      <c r="C369" s="103"/>
      <c r="D369" s="144" t="s">
        <v>444</v>
      </c>
      <c r="E369" s="145"/>
      <c r="F369" s="145" t="s">
        <v>684</v>
      </c>
      <c r="G369" s="141">
        <f t="shared" si="20"/>
        <v>6229.9</v>
      </c>
      <c r="H369" s="141">
        <f t="shared" si="20"/>
        <v>6229.9</v>
      </c>
    </row>
    <row r="370" spans="2:8" ht="32.25" customHeight="1">
      <c r="B370" s="189"/>
      <c r="C370" s="103"/>
      <c r="D370" s="144" t="s">
        <v>460</v>
      </c>
      <c r="E370" s="151"/>
      <c r="F370" s="151" t="s">
        <v>461</v>
      </c>
      <c r="G370" s="141">
        <f t="shared" si="20"/>
        <v>6229.9</v>
      </c>
      <c r="H370" s="141">
        <f t="shared" si="20"/>
        <v>6229.9</v>
      </c>
    </row>
    <row r="371" spans="2:8" ht="37.5" customHeight="1">
      <c r="B371" s="189"/>
      <c r="C371" s="103"/>
      <c r="D371" s="144" t="s">
        <v>462</v>
      </c>
      <c r="E371" s="145"/>
      <c r="F371" s="145" t="s">
        <v>463</v>
      </c>
      <c r="G371" s="141">
        <f>G372+G376</f>
        <v>6229.9</v>
      </c>
      <c r="H371" s="141">
        <f>H372+H376</f>
        <v>6229.9</v>
      </c>
    </row>
    <row r="372" spans="2:8" ht="30" customHeight="1">
      <c r="B372" s="189"/>
      <c r="C372" s="103"/>
      <c r="D372" s="144" t="s">
        <v>464</v>
      </c>
      <c r="E372" s="145"/>
      <c r="F372" s="145" t="s">
        <v>465</v>
      </c>
      <c r="G372" s="141">
        <f>G373+G374+G375</f>
        <v>6081.2</v>
      </c>
      <c r="H372" s="141">
        <f>H373+H374+H375</f>
        <v>6081.2</v>
      </c>
    </row>
    <row r="373" spans="2:8" ht="80.25" customHeight="1">
      <c r="B373" s="189"/>
      <c r="C373" s="103"/>
      <c r="D373" s="170"/>
      <c r="E373" s="155">
        <v>100</v>
      </c>
      <c r="F373" s="160" t="s">
        <v>437</v>
      </c>
      <c r="G373" s="141">
        <v>5660.9</v>
      </c>
      <c r="H373" s="141">
        <v>5660.9</v>
      </c>
    </row>
    <row r="374" spans="2:8" ht="30">
      <c r="B374" s="189"/>
      <c r="C374" s="103"/>
      <c r="D374" s="170"/>
      <c r="E374" s="155">
        <v>200</v>
      </c>
      <c r="F374" s="160" t="s">
        <v>257</v>
      </c>
      <c r="G374" s="141">
        <v>420</v>
      </c>
      <c r="H374" s="141">
        <v>420</v>
      </c>
    </row>
    <row r="375" spans="2:8" ht="15">
      <c r="B375" s="189"/>
      <c r="C375" s="103"/>
      <c r="D375" s="170"/>
      <c r="E375" s="155">
        <v>800</v>
      </c>
      <c r="F375" s="156" t="s">
        <v>319</v>
      </c>
      <c r="G375" s="141">
        <v>0.3</v>
      </c>
      <c r="H375" s="141">
        <v>0.3</v>
      </c>
    </row>
    <row r="376" spans="2:8" ht="30">
      <c r="B376" s="189"/>
      <c r="C376" s="103"/>
      <c r="D376" s="144" t="s">
        <v>892</v>
      </c>
      <c r="E376" s="156"/>
      <c r="F376" s="156" t="s">
        <v>893</v>
      </c>
      <c r="G376" s="141">
        <f>G377+G378</f>
        <v>148.7</v>
      </c>
      <c r="H376" s="141">
        <f>H377+H378</f>
        <v>148.7</v>
      </c>
    </row>
    <row r="377" spans="2:8" ht="75">
      <c r="B377" s="189"/>
      <c r="C377" s="103"/>
      <c r="D377" s="155"/>
      <c r="E377" s="159" t="s">
        <v>436</v>
      </c>
      <c r="F377" s="160" t="s">
        <v>437</v>
      </c>
      <c r="G377" s="141">
        <v>119</v>
      </c>
      <c r="H377" s="141">
        <v>119</v>
      </c>
    </row>
    <row r="378" spans="2:8" ht="30">
      <c r="B378" s="189"/>
      <c r="C378" s="103"/>
      <c r="D378" s="155"/>
      <c r="E378" s="159" t="s">
        <v>256</v>
      </c>
      <c r="F378" s="160" t="s">
        <v>257</v>
      </c>
      <c r="G378" s="141">
        <v>29.7</v>
      </c>
      <c r="H378" s="141">
        <v>29.7</v>
      </c>
    </row>
    <row r="379" spans="2:8" ht="15">
      <c r="B379" s="189"/>
      <c r="C379" s="155" t="s">
        <v>685</v>
      </c>
      <c r="D379" s="155"/>
      <c r="E379" s="155"/>
      <c r="F379" s="156" t="s">
        <v>686</v>
      </c>
      <c r="G379" s="109">
        <f aca="true" t="shared" si="21" ref="G379:H383">G380</f>
        <v>800</v>
      </c>
      <c r="H379" s="109">
        <f t="shared" si="21"/>
        <v>800</v>
      </c>
    </row>
    <row r="380" spans="2:8" ht="60">
      <c r="B380" s="189"/>
      <c r="C380" s="155"/>
      <c r="D380" s="144" t="s">
        <v>444</v>
      </c>
      <c r="E380" s="145"/>
      <c r="F380" s="145" t="s">
        <v>684</v>
      </c>
      <c r="G380" s="109">
        <f t="shared" si="21"/>
        <v>800</v>
      </c>
      <c r="H380" s="109">
        <f t="shared" si="21"/>
        <v>800</v>
      </c>
    </row>
    <row r="381" spans="2:8" ht="36.75" customHeight="1">
      <c r="B381" s="189"/>
      <c r="C381" s="155"/>
      <c r="D381" s="144" t="s">
        <v>446</v>
      </c>
      <c r="E381" s="151"/>
      <c r="F381" s="151" t="s">
        <v>447</v>
      </c>
      <c r="G381" s="109">
        <f t="shared" si="21"/>
        <v>800</v>
      </c>
      <c r="H381" s="109">
        <f t="shared" si="21"/>
        <v>800</v>
      </c>
    </row>
    <row r="382" spans="2:8" ht="66.75" customHeight="1">
      <c r="B382" s="189"/>
      <c r="C382" s="155"/>
      <c r="D382" s="144" t="s">
        <v>448</v>
      </c>
      <c r="E382" s="152"/>
      <c r="F382" s="152" t="s">
        <v>449</v>
      </c>
      <c r="G382" s="109">
        <f t="shared" si="21"/>
        <v>800</v>
      </c>
      <c r="H382" s="109">
        <f t="shared" si="21"/>
        <v>800</v>
      </c>
    </row>
    <row r="383" spans="2:8" ht="30">
      <c r="B383" s="189"/>
      <c r="C383" s="155"/>
      <c r="D383" s="144" t="s">
        <v>450</v>
      </c>
      <c r="E383" s="153"/>
      <c r="F383" s="153" t="s">
        <v>451</v>
      </c>
      <c r="G383" s="109">
        <f t="shared" si="21"/>
        <v>800</v>
      </c>
      <c r="H383" s="109">
        <f t="shared" si="21"/>
        <v>800</v>
      </c>
    </row>
    <row r="384" spans="2:8" ht="15">
      <c r="B384" s="189"/>
      <c r="C384" s="155"/>
      <c r="D384" s="154"/>
      <c r="E384" s="155">
        <v>800</v>
      </c>
      <c r="F384" s="156" t="s">
        <v>319</v>
      </c>
      <c r="G384" s="109">
        <v>800</v>
      </c>
      <c r="H384" s="109">
        <v>800</v>
      </c>
    </row>
    <row r="385" spans="2:8" ht="15">
      <c r="B385" s="189"/>
      <c r="C385" s="155" t="s">
        <v>616</v>
      </c>
      <c r="D385" s="155"/>
      <c r="E385" s="155"/>
      <c r="F385" s="156" t="s">
        <v>617</v>
      </c>
      <c r="G385" s="109">
        <f aca="true" t="shared" si="22" ref="G385:H388">G386</f>
        <v>13829.8</v>
      </c>
      <c r="H385" s="109">
        <f t="shared" si="22"/>
        <v>13490.2</v>
      </c>
    </row>
    <row r="386" spans="2:8" ht="15">
      <c r="B386" s="189"/>
      <c r="C386" s="155"/>
      <c r="D386" s="159" t="s">
        <v>550</v>
      </c>
      <c r="E386" s="159"/>
      <c r="F386" s="153" t="s">
        <v>551</v>
      </c>
      <c r="G386" s="315">
        <f t="shared" si="22"/>
        <v>13829.8</v>
      </c>
      <c r="H386" s="315">
        <f t="shared" si="22"/>
        <v>13490.2</v>
      </c>
    </row>
    <row r="387" spans="2:8" ht="33.75" customHeight="1">
      <c r="B387" s="189"/>
      <c r="C387" s="155"/>
      <c r="D387" s="144" t="s">
        <v>583</v>
      </c>
      <c r="E387" s="179"/>
      <c r="F387" s="145" t="s">
        <v>584</v>
      </c>
      <c r="G387" s="315">
        <f t="shared" si="22"/>
        <v>13829.8</v>
      </c>
      <c r="H387" s="315">
        <f t="shared" si="22"/>
        <v>13490.2</v>
      </c>
    </row>
    <row r="388" spans="2:8" ht="66" customHeight="1">
      <c r="B388" s="189"/>
      <c r="C388" s="155"/>
      <c r="D388" s="144" t="s">
        <v>875</v>
      </c>
      <c r="E388" s="155"/>
      <c r="F388" s="306" t="s">
        <v>595</v>
      </c>
      <c r="G388" s="109">
        <f t="shared" si="22"/>
        <v>13829.8</v>
      </c>
      <c r="H388" s="109">
        <f t="shared" si="22"/>
        <v>13490.2</v>
      </c>
    </row>
    <row r="389" spans="2:8" ht="15">
      <c r="B389" s="189"/>
      <c r="C389" s="155"/>
      <c r="D389" s="139"/>
      <c r="E389" s="155">
        <v>800</v>
      </c>
      <c r="F389" s="156" t="s">
        <v>319</v>
      </c>
      <c r="G389" s="109">
        <v>13829.8</v>
      </c>
      <c r="H389" s="109">
        <v>13490.2</v>
      </c>
    </row>
    <row r="390" spans="2:8" ht="48" customHeight="1">
      <c r="B390" s="189"/>
      <c r="C390" s="170">
        <v>1400</v>
      </c>
      <c r="D390" s="193"/>
      <c r="E390" s="170"/>
      <c r="F390" s="152" t="s">
        <v>687</v>
      </c>
      <c r="G390" s="141">
        <f aca="true" t="shared" si="23" ref="G390:H392">G391</f>
        <v>31606.3</v>
      </c>
      <c r="H390" s="141">
        <f t="shared" si="23"/>
        <v>29915.4</v>
      </c>
    </row>
    <row r="391" spans="2:8" ht="45">
      <c r="B391" s="189"/>
      <c r="C391" s="155">
        <v>1401</v>
      </c>
      <c r="D391" s="157"/>
      <c r="E391" s="158"/>
      <c r="F391" s="156" t="s">
        <v>688</v>
      </c>
      <c r="G391" s="141">
        <f t="shared" si="23"/>
        <v>31606.3</v>
      </c>
      <c r="H391" s="141">
        <f t="shared" si="23"/>
        <v>29915.4</v>
      </c>
    </row>
    <row r="392" spans="2:8" ht="66" customHeight="1">
      <c r="B392" s="189"/>
      <c r="C392" s="170"/>
      <c r="D392" s="144" t="s">
        <v>444</v>
      </c>
      <c r="E392" s="145"/>
      <c r="F392" s="145" t="s">
        <v>689</v>
      </c>
      <c r="G392" s="141">
        <f t="shared" si="23"/>
        <v>31606.3</v>
      </c>
      <c r="H392" s="141">
        <f t="shared" si="23"/>
        <v>29915.4</v>
      </c>
    </row>
    <row r="393" spans="2:8" ht="34.5" customHeight="1">
      <c r="B393" s="189"/>
      <c r="C393" s="170"/>
      <c r="D393" s="144" t="s">
        <v>452</v>
      </c>
      <c r="E393" s="151"/>
      <c r="F393" s="145" t="s">
        <v>453</v>
      </c>
      <c r="G393" s="141">
        <f>G395</f>
        <v>31606.3</v>
      </c>
      <c r="H393" s="141">
        <f>H395</f>
        <v>29915.4</v>
      </c>
    </row>
    <row r="394" spans="2:8" ht="34.5" customHeight="1">
      <c r="B394" s="189"/>
      <c r="C394" s="170"/>
      <c r="D394" s="144" t="s">
        <v>454</v>
      </c>
      <c r="E394" s="145"/>
      <c r="F394" s="145" t="s">
        <v>455</v>
      </c>
      <c r="G394" s="109">
        <f>G395</f>
        <v>31606.3</v>
      </c>
      <c r="H394" s="109">
        <f>H395</f>
        <v>29915.4</v>
      </c>
    </row>
    <row r="395" spans="2:8" ht="47.25" customHeight="1">
      <c r="B395" s="189"/>
      <c r="C395" s="170"/>
      <c r="D395" s="144" t="s">
        <v>456</v>
      </c>
      <c r="E395" s="145"/>
      <c r="F395" s="145" t="s">
        <v>457</v>
      </c>
      <c r="G395" s="109">
        <f>G396</f>
        <v>31606.3</v>
      </c>
      <c r="H395" s="109">
        <f>H396</f>
        <v>29915.4</v>
      </c>
    </row>
    <row r="396" spans="2:8" ht="17.25" customHeight="1">
      <c r="B396" s="189"/>
      <c r="C396" s="170"/>
      <c r="D396" s="157"/>
      <c r="E396" s="158" t="s">
        <v>458</v>
      </c>
      <c r="F396" s="156" t="s">
        <v>459</v>
      </c>
      <c r="G396" s="109">
        <v>31606.3</v>
      </c>
      <c r="H396" s="109">
        <v>29915.4</v>
      </c>
    </row>
    <row r="397" spans="2:8" ht="20.25" customHeight="1">
      <c r="B397" s="200"/>
      <c r="C397" s="200"/>
      <c r="D397" s="201"/>
      <c r="E397" s="202"/>
      <c r="F397" s="203" t="s">
        <v>690</v>
      </c>
      <c r="G397" s="165">
        <f>G11+G27+G223+G355+G366</f>
        <v>489475.79999999993</v>
      </c>
      <c r="H397" s="165">
        <f>H11+H27+H223+H355+H366</f>
        <v>483360.8</v>
      </c>
    </row>
    <row r="398" ht="16.5" customHeight="1"/>
    <row r="399" ht="18" customHeight="1" hidden="1">
      <c r="G399" s="168">
        <f>G397-'[1]6'!E375</f>
        <v>489475.79999999993</v>
      </c>
    </row>
    <row r="400" ht="11.25" customHeight="1" hidden="1">
      <c r="G400" s="168">
        <f>G397-'[2]2.'!E488</f>
        <v>-51947.17500000005</v>
      </c>
    </row>
    <row r="401" ht="14.25" hidden="1">
      <c r="G401" s="168">
        <f>G397-'[1]6'!E375</f>
        <v>489475.79999999993</v>
      </c>
    </row>
    <row r="402" ht="14.25" hidden="1">
      <c r="G402" s="168"/>
    </row>
    <row r="403" ht="14.25">
      <c r="G403" s="168"/>
    </row>
    <row r="404" spans="7:8" ht="14.25">
      <c r="G404" s="168"/>
      <c r="H404" s="168"/>
    </row>
    <row r="405" ht="14.25">
      <c r="G405" s="168"/>
    </row>
  </sheetData>
  <sheetProtection/>
  <mergeCells count="5">
    <mergeCell ref="F1:H1"/>
    <mergeCell ref="F2:H2"/>
    <mergeCell ref="F3:H3"/>
    <mergeCell ref="F4:H4"/>
    <mergeCell ref="B7:H7"/>
  </mergeCells>
  <printOptions/>
  <pageMargins left="0.35433070866141736" right="0.2362204724409449" top="0.35433070866141736" bottom="0.15748031496062992" header="0.31496062992125984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Пользователь</cp:lastModifiedBy>
  <cp:lastPrinted>2017-12-22T04:53:04Z</cp:lastPrinted>
  <dcterms:created xsi:type="dcterms:W3CDTF">2010-09-28T14:19:42Z</dcterms:created>
  <dcterms:modified xsi:type="dcterms:W3CDTF">2017-12-22T04:53:16Z</dcterms:modified>
  <cp:category/>
  <cp:version/>
  <cp:contentType/>
  <cp:contentStatus/>
</cp:coreProperties>
</file>